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5345" windowHeight="4635"/>
  </bookViews>
  <sheets>
    <sheet name="Latvijas kausa kopvērtējums ind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9" i="6" l="1"/>
  <c r="G176" i="6"/>
  <c r="G7" i="6"/>
  <c r="G9" i="6"/>
  <c r="G8" i="6"/>
  <c r="G12" i="6"/>
  <c r="G17" i="6"/>
  <c r="G19" i="6"/>
  <c r="G23" i="6"/>
  <c r="G24" i="6"/>
  <c r="G25" i="6"/>
  <c r="G28" i="6"/>
  <c r="G32" i="6"/>
  <c r="G37" i="6"/>
  <c r="G38" i="6"/>
  <c r="G40" i="6"/>
  <c r="G46" i="6"/>
  <c r="G47" i="6"/>
  <c r="G48" i="6"/>
  <c r="G49" i="6"/>
  <c r="G52" i="6"/>
  <c r="G56" i="6"/>
  <c r="G57" i="6"/>
  <c r="G61" i="6"/>
  <c r="G62" i="6"/>
  <c r="G63" i="6"/>
  <c r="G66" i="6"/>
  <c r="G67" i="6"/>
  <c r="G68" i="6"/>
  <c r="G71" i="6"/>
  <c r="G72" i="6"/>
  <c r="G75" i="6"/>
  <c r="G76" i="6"/>
  <c r="G79" i="6"/>
  <c r="G80" i="6"/>
  <c r="G84" i="6"/>
  <c r="G85" i="6"/>
  <c r="G86" i="6"/>
  <c r="G87" i="6"/>
  <c r="G96" i="6"/>
  <c r="G90" i="6"/>
  <c r="G91" i="6"/>
  <c r="G92" i="6"/>
  <c r="G100" i="6"/>
  <c r="G101" i="6"/>
  <c r="G104" i="6"/>
  <c r="G106" i="6"/>
  <c r="G111" i="6"/>
  <c r="G117" i="6"/>
  <c r="G118" i="6"/>
  <c r="G119" i="6"/>
  <c r="G120" i="6"/>
  <c r="G121" i="6"/>
  <c r="G124" i="6"/>
  <c r="G125" i="6"/>
  <c r="G126" i="6"/>
  <c r="G127" i="6"/>
  <c r="G131" i="6"/>
  <c r="G132" i="6"/>
  <c r="G137" i="6"/>
  <c r="G138" i="6"/>
  <c r="G143" i="6"/>
  <c r="G145" i="6"/>
  <c r="G149" i="6"/>
  <c r="G150" i="6"/>
  <c r="G152" i="6"/>
  <c r="G153" i="6"/>
  <c r="G154" i="6"/>
  <c r="G155" i="6"/>
  <c r="G157" i="6"/>
  <c r="G158" i="6"/>
  <c r="G163" i="6"/>
  <c r="G164" i="6"/>
  <c r="G165" i="6"/>
  <c r="G166" i="6"/>
  <c r="G167" i="6"/>
  <c r="G168" i="6"/>
  <c r="G173" i="6"/>
  <c r="G185" i="6"/>
  <c r="E186" i="6"/>
  <c r="G186" i="6" s="1"/>
  <c r="E182" i="6"/>
  <c r="G182" i="6" s="1"/>
  <c r="E172" i="6"/>
  <c r="G172" i="6" s="1"/>
  <c r="E171" i="6"/>
  <c r="G171" i="6" s="1"/>
  <c r="E162" i="6"/>
  <c r="G162" i="6" s="1"/>
  <c r="E151" i="6"/>
  <c r="G151" i="6" s="1"/>
  <c r="E156" i="6"/>
  <c r="G156" i="6" s="1"/>
  <c r="E159" i="6"/>
  <c r="G159" i="6" s="1"/>
  <c r="E146" i="6"/>
  <c r="G146" i="6" s="1"/>
  <c r="E144" i="6"/>
  <c r="G144" i="6" s="1"/>
  <c r="E140" i="6"/>
  <c r="G140" i="6" s="1"/>
  <c r="E139" i="6"/>
  <c r="G139" i="6" s="1"/>
  <c r="E133" i="6"/>
  <c r="G133" i="6" s="1"/>
  <c r="E136" i="6"/>
  <c r="G136" i="6" s="1"/>
  <c r="E128" i="6"/>
  <c r="G128" i="6" s="1"/>
  <c r="E114" i="6"/>
  <c r="G114" i="6" s="1"/>
  <c r="E110" i="6"/>
  <c r="G110" i="6" s="1"/>
  <c r="E107" i="6"/>
  <c r="G107" i="6" s="1"/>
  <c r="E105" i="6"/>
  <c r="G105" i="6" s="1"/>
  <c r="E93" i="6"/>
  <c r="G93" i="6" s="1"/>
  <c r="E99" i="6"/>
  <c r="G99" i="6" s="1"/>
  <c r="E81" i="6"/>
  <c r="G81" i="6" s="1"/>
  <c r="E58" i="6"/>
  <c r="G58" i="6" s="1"/>
  <c r="E53" i="6"/>
  <c r="G53" i="6" s="1"/>
  <c r="E33" i="6"/>
  <c r="G33" i="6" s="1"/>
  <c r="E29" i="6"/>
  <c r="G29" i="6" s="1"/>
  <c r="E45" i="6"/>
  <c r="G45" i="6" s="1"/>
  <c r="E22" i="6"/>
  <c r="G22" i="6" s="1"/>
  <c r="E41" i="6"/>
  <c r="G41" i="6" s="1"/>
  <c r="E36" i="6"/>
  <c r="G36" i="6" s="1"/>
  <c r="E39" i="6"/>
  <c r="G39" i="6" s="1"/>
  <c r="E18" i="6"/>
  <c r="G18" i="6" s="1"/>
  <c r="E16" i="6"/>
  <c r="G16" i="6" s="1"/>
  <c r="E13" i="6"/>
  <c r="G13" i="6" s="1"/>
</calcChain>
</file>

<file path=xl/sharedStrings.xml><?xml version="1.0" encoding="utf-8"?>
<sst xmlns="http://schemas.openxmlformats.org/spreadsheetml/2006/main" count="533" uniqueCount="110">
  <si>
    <t>Latvijas kauss svarbumbu celšanā</t>
  </si>
  <si>
    <t>Vārds Uzvārds</t>
  </si>
  <si>
    <t>Komanda</t>
  </si>
  <si>
    <t>Plūsma /grīda</t>
  </si>
  <si>
    <t>Rezutāts</t>
  </si>
  <si>
    <t>Vieta</t>
  </si>
  <si>
    <t>Jaunietes - 63kg</t>
  </si>
  <si>
    <t>Jaunietes +63kg</t>
  </si>
  <si>
    <t>Juniores - 58kg</t>
  </si>
  <si>
    <t>Juniores- 63kg</t>
  </si>
  <si>
    <t>Juniores - 68kg</t>
  </si>
  <si>
    <t>Sievietes - 58kg</t>
  </si>
  <si>
    <t>Sievietes - 63kg</t>
  </si>
  <si>
    <t>Sievietes - 68kg</t>
  </si>
  <si>
    <t>Sievietes +68kg</t>
  </si>
  <si>
    <t>Juniores +68kg</t>
  </si>
  <si>
    <t>Jaunieši - 58kg</t>
  </si>
  <si>
    <t>Jaunieši - 63kg</t>
  </si>
  <si>
    <t>Jaunieši-68kg</t>
  </si>
  <si>
    <t>Jaunieši - 78kg</t>
  </si>
  <si>
    <t>Jaunieši +78 kg</t>
  </si>
  <si>
    <t>Juniori - 63kg</t>
  </si>
  <si>
    <t>Juniori - 68kg</t>
  </si>
  <si>
    <t>Juniori -73kg</t>
  </si>
  <si>
    <t>Juniori - 78kg</t>
  </si>
  <si>
    <t>Juniori - 85kg</t>
  </si>
  <si>
    <t>Juniori - 95kg</t>
  </si>
  <si>
    <t>Juniori +95 kg</t>
  </si>
  <si>
    <t>Vīrieši - 63kg</t>
  </si>
  <si>
    <t>Vīrieši- 68kg</t>
  </si>
  <si>
    <t>Vīrieši-73kg</t>
  </si>
  <si>
    <t>Vīrieši - 78kg</t>
  </si>
  <si>
    <t>Vīrieši - 85kg</t>
  </si>
  <si>
    <t>Vīrieši - 95kg</t>
  </si>
  <si>
    <t>Vīrieši +95 kg</t>
  </si>
  <si>
    <t>Sievietes veterānes - 35-40 gadi</t>
  </si>
  <si>
    <t>Vīrieši veterāni 46-51 gadi</t>
  </si>
  <si>
    <t>Vīrieši veterāni 52-57 gadi</t>
  </si>
  <si>
    <t>Vīrieši veterāni 58-63 gadi</t>
  </si>
  <si>
    <t>Vīrieši veterāni +70 gadi</t>
  </si>
  <si>
    <t>Viļānu Bitīte</t>
  </si>
  <si>
    <t>Kettlebell Fit Daugavpils</t>
  </si>
  <si>
    <t>Kopā</t>
  </si>
  <si>
    <t>Pirmais kausa posms ( punkti x2)</t>
  </si>
  <si>
    <t>Otrais kausa posms ( punkti x3)</t>
  </si>
  <si>
    <t>Trešais kausa posms ( punkti x1)</t>
  </si>
  <si>
    <t>Dita Stivriņa</t>
  </si>
  <si>
    <t>Karoline Denisenko</t>
  </si>
  <si>
    <t>Rugāji-Gulbene</t>
  </si>
  <si>
    <t>DBT-D-s novads</t>
  </si>
  <si>
    <t>Viktorija Leonova</t>
  </si>
  <si>
    <t>Sabīne Purviņa</t>
  </si>
  <si>
    <t>Anastasija Želtova</t>
  </si>
  <si>
    <t>Jāņa Āboliņa sporta klubs</t>
  </si>
  <si>
    <t>Viktorija Voitehoviča</t>
  </si>
  <si>
    <t>Dārta Stivriņa</t>
  </si>
  <si>
    <t>Ļubova Smirnova</t>
  </si>
  <si>
    <t>Irina Kokina</t>
  </si>
  <si>
    <t>Ērika Dauksta</t>
  </si>
  <si>
    <t>Pāvels Rudovičs</t>
  </si>
  <si>
    <t xml:space="preserve">Valters Šmagris </t>
  </si>
  <si>
    <t>Bāvers Dorohins</t>
  </si>
  <si>
    <t>Deniss Kločkovs</t>
  </si>
  <si>
    <t>Nikolajs Ivanovs</t>
  </si>
  <si>
    <t>Dainis Siļčikovs</t>
  </si>
  <si>
    <t>Daniels Romanovskis</t>
  </si>
  <si>
    <t>Raimonds Radrevičs</t>
  </si>
  <si>
    <t>Andris Pavlovičs</t>
  </si>
  <si>
    <t>Ivo Pastars</t>
  </si>
  <si>
    <t>Maksims Škabrovs</t>
  </si>
  <si>
    <t>Žans Lukjanskis</t>
  </si>
  <si>
    <t>Artjoms Orlovs</t>
  </si>
  <si>
    <t>Edgars Prancāns</t>
  </si>
  <si>
    <t>Artis Strods</t>
  </si>
  <si>
    <t>Vadims Popovičs</t>
  </si>
  <si>
    <t>Raimonds Radkevičs</t>
  </si>
  <si>
    <t>Jevgēnijs Smirnovs</t>
  </si>
  <si>
    <t>Ainārs Dokāns</t>
  </si>
  <si>
    <t>Sergejs Arbuzovs</t>
  </si>
  <si>
    <t>Jānis Dokāns</t>
  </si>
  <si>
    <t>Oļegs Grošteins</t>
  </si>
  <si>
    <t>Nauris Jermacāns</t>
  </si>
  <si>
    <t>Alfrēds Kokins</t>
  </si>
  <si>
    <t>Ananijs Matvejevs</t>
  </si>
  <si>
    <t>Jurijs Kopasovs</t>
  </si>
  <si>
    <t>Valērijs Cvetkovs</t>
  </si>
  <si>
    <t>Genādijs Petrovs</t>
  </si>
  <si>
    <t>Kettlebel Fit Daugavpils</t>
  </si>
  <si>
    <t>Vladislavs Voitehovičs</t>
  </si>
  <si>
    <t>Aleksandrs Visockis</t>
  </si>
  <si>
    <t>Mihails Lušins</t>
  </si>
  <si>
    <t>Māris Rubulis</t>
  </si>
  <si>
    <t>Jānis Ikstens</t>
  </si>
  <si>
    <t>Viktorija Breļa</t>
  </si>
  <si>
    <t>Kristina Masjko</t>
  </si>
  <si>
    <t>Anastasija Ļūļāka</t>
  </si>
  <si>
    <t>Anastasija Jacina</t>
  </si>
  <si>
    <t>Margarita Budjko</t>
  </si>
  <si>
    <t>Viktorija Jevdokimova</t>
  </si>
  <si>
    <t>Dairis Pastars</t>
  </si>
  <si>
    <t>Deniss Sokolovs</t>
  </si>
  <si>
    <t>Romāns Caunītis</t>
  </si>
  <si>
    <t>Adams Bžezovskis</t>
  </si>
  <si>
    <t>Andrejs Orlovs</t>
  </si>
  <si>
    <t>Jānis Kopčs</t>
  </si>
  <si>
    <t>Igors Žemčugovs</t>
  </si>
  <si>
    <t>Aleksandrs Zunatullins</t>
  </si>
  <si>
    <t>Ņikita Sekretovs</t>
  </si>
  <si>
    <t>Aleksandrs Smirnovs</t>
  </si>
  <si>
    <t>Igors Vasiljevs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</si>
</sst>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2" borderId="1" xfId="0" applyFill="1" applyBorder="1"/>
    <xf numFmtId="0" fontId="0" fillId="2" borderId="4" xfId="0" applyFill="1" applyBorder="1"/>
    <xf numFmtId="0" fontId="0" fillId="0" borderId="1" xfId="0" applyBorder="1"/>
    <xf numFmtId="0" fontId="0" fillId="2" borderId="1" xfId="0" applyFill="1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2" borderId="1" xfId="0" applyFill="1" applyBorder="1"/>
    <xf numFmtId="0" fontId="0" fillId="0" borderId="1" xfId="0" applyBorder="1"/>
    <xf numFmtId="0" fontId="0" fillId="2" borderId="1" xfId="0" applyFill="1" applyBorder="1"/>
    <xf numFmtId="0" fontId="0" fillId="0" borderId="1" xfId="0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2" borderId="1" xfId="0" applyFill="1" applyBorder="1"/>
    <xf numFmtId="0" fontId="0" fillId="0" borderId="1" xfId="0" applyBorder="1"/>
    <xf numFmtId="0" fontId="0" fillId="2" borderId="1" xfId="0" applyFill="1" applyBorder="1"/>
    <xf numFmtId="0" fontId="0" fillId="0" borderId="1" xfId="0" applyBorder="1"/>
    <xf numFmtId="0" fontId="0" fillId="2" borderId="1" xfId="0" applyFill="1" applyBorder="1"/>
    <xf numFmtId="0" fontId="0" fillId="2" borderId="1" xfId="0" applyFill="1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2" borderId="1" xfId="0" applyFill="1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2" borderId="1" xfId="0" applyFill="1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2" borderId="1" xfId="0" applyFill="1" applyBorder="1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2" borderId="1" xfId="0" applyFill="1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2" borderId="1" xfId="0" applyFill="1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2" borderId="1" xfId="0" applyFill="1" applyBorder="1"/>
    <xf numFmtId="0" fontId="0" fillId="0" borderId="1" xfId="0" applyBorder="1"/>
    <xf numFmtId="0" fontId="0" fillId="0" borderId="1" xfId="0" applyBorder="1"/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2" borderId="5" xfId="0" applyFill="1" applyBorder="1"/>
    <xf numFmtId="0" fontId="0" fillId="0" borderId="1" xfId="0" applyFill="1" applyBorder="1"/>
    <xf numFmtId="0" fontId="0" fillId="0" borderId="1" xfId="0" applyBorder="1"/>
    <xf numFmtId="0" fontId="0" fillId="2" borderId="6" xfId="0" applyFill="1" applyBorder="1"/>
    <xf numFmtId="0" fontId="0" fillId="0" borderId="1" xfId="0" applyFill="1" applyBorder="1"/>
    <xf numFmtId="0" fontId="0" fillId="0" borderId="1" xfId="0" applyBorder="1"/>
    <xf numFmtId="0" fontId="0" fillId="2" borderId="1" xfId="0" applyFill="1" applyBorder="1"/>
    <xf numFmtId="0" fontId="0" fillId="2" borderId="6" xfId="0" applyFill="1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2" borderId="1" xfId="0" applyFill="1" applyBorder="1"/>
    <xf numFmtId="0" fontId="0" fillId="0" borderId="1" xfId="0" applyBorder="1"/>
    <xf numFmtId="0" fontId="0" fillId="2" borderId="1" xfId="0" applyFill="1" applyBorder="1"/>
    <xf numFmtId="0" fontId="0" fillId="2" borderId="1" xfId="0" applyFill="1" applyBorder="1"/>
    <xf numFmtId="0" fontId="0" fillId="0" borderId="1" xfId="0" applyBorder="1"/>
    <xf numFmtId="0" fontId="0" fillId="0" borderId="1" xfId="0" applyBorder="1"/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/>
    <xf numFmtId="0" fontId="0" fillId="2" borderId="1" xfId="0" applyFill="1" applyBorder="1"/>
    <xf numFmtId="0" fontId="0" fillId="0" borderId="1" xfId="0" applyBorder="1"/>
    <xf numFmtId="0" fontId="0" fillId="0" borderId="1" xfId="0" applyBorder="1"/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tabSelected="1" workbookViewId="0">
      <selection activeCell="H185" sqref="H185"/>
    </sheetView>
  </sheetViews>
  <sheetFormatPr defaultRowHeight="15" x14ac:dyDescent="0.25"/>
  <cols>
    <col min="1" max="1" width="16" customWidth="1"/>
    <col min="2" max="2" width="20.85546875" customWidth="1"/>
    <col min="3" max="3" width="23.140625" customWidth="1"/>
    <col min="4" max="4" width="19.5703125" customWidth="1"/>
    <col min="5" max="5" width="20.7109375" customWidth="1"/>
    <col min="6" max="6" width="19.28515625" customWidth="1"/>
  </cols>
  <sheetData>
    <row r="1" spans="1:8" x14ac:dyDescent="0.25">
      <c r="A1" s="135" t="s">
        <v>0</v>
      </c>
      <c r="B1" s="135"/>
      <c r="C1" s="135"/>
      <c r="D1" s="135"/>
      <c r="E1" s="135"/>
      <c r="F1" s="135"/>
      <c r="G1" s="135"/>
      <c r="H1" s="135"/>
    </row>
    <row r="2" spans="1:8" x14ac:dyDescent="0.25">
      <c r="A2" s="135"/>
      <c r="B2" s="135"/>
      <c r="C2" s="135"/>
      <c r="D2" s="135"/>
      <c r="E2" s="135"/>
      <c r="F2" s="135"/>
      <c r="G2" s="135"/>
      <c r="H2" s="135"/>
    </row>
    <row r="3" spans="1:8" ht="31.5" x14ac:dyDescent="0.25">
      <c r="A3" s="9"/>
      <c r="B3" s="9"/>
      <c r="C3" s="9"/>
      <c r="D3" s="9"/>
      <c r="E3" s="9"/>
      <c r="F3" s="9"/>
      <c r="G3" s="9"/>
      <c r="H3" s="9"/>
    </row>
    <row r="4" spans="1:8" x14ac:dyDescent="0.25">
      <c r="A4" s="4"/>
      <c r="B4" s="4"/>
      <c r="C4" s="4"/>
      <c r="D4" s="4"/>
      <c r="E4" s="4"/>
      <c r="F4" s="4"/>
      <c r="G4" s="4"/>
      <c r="H4" s="4"/>
    </row>
    <row r="5" spans="1:8" x14ac:dyDescent="0.25">
      <c r="A5" s="1" t="s">
        <v>6</v>
      </c>
      <c r="B5" s="1"/>
      <c r="C5" s="1"/>
      <c r="D5" s="1"/>
      <c r="E5" s="1"/>
      <c r="F5" s="1"/>
      <c r="G5" s="1"/>
      <c r="H5" s="1"/>
    </row>
    <row r="6" spans="1:8" ht="30" x14ac:dyDescent="0.25">
      <c r="A6" s="6" t="s">
        <v>3</v>
      </c>
      <c r="B6" s="7" t="s">
        <v>1</v>
      </c>
      <c r="C6" s="2" t="s">
        <v>2</v>
      </c>
      <c r="D6" s="18" t="s">
        <v>43</v>
      </c>
      <c r="E6" s="18" t="s">
        <v>44</v>
      </c>
      <c r="F6" s="18" t="s">
        <v>45</v>
      </c>
      <c r="G6" s="16" t="s">
        <v>42</v>
      </c>
      <c r="H6" s="16" t="s">
        <v>5</v>
      </c>
    </row>
    <row r="7" spans="1:8" x14ac:dyDescent="0.25">
      <c r="A7" s="3"/>
      <c r="B7" s="11" t="s">
        <v>46</v>
      </c>
      <c r="C7" s="11" t="s">
        <v>48</v>
      </c>
      <c r="D7" s="11">
        <v>1016</v>
      </c>
      <c r="E7" s="3">
        <v>0</v>
      </c>
      <c r="F7" s="3"/>
      <c r="G7" s="3">
        <f>SUM(D7:F7)</f>
        <v>1016</v>
      </c>
      <c r="H7" s="3">
        <v>1</v>
      </c>
    </row>
    <row r="8" spans="1:8" x14ac:dyDescent="0.25">
      <c r="A8" s="3"/>
      <c r="B8" s="11" t="s">
        <v>94</v>
      </c>
      <c r="C8" s="11" t="s">
        <v>49</v>
      </c>
      <c r="D8" s="11">
        <v>0</v>
      </c>
      <c r="E8" s="3">
        <v>303</v>
      </c>
      <c r="F8" s="3"/>
      <c r="G8" s="3">
        <f>SUM(D8:F8)</f>
        <v>303</v>
      </c>
      <c r="H8" s="3">
        <v>2</v>
      </c>
    </row>
    <row r="9" spans="1:8" x14ac:dyDescent="0.25">
      <c r="A9" s="3"/>
      <c r="B9" s="109" t="s">
        <v>47</v>
      </c>
      <c r="C9" s="109" t="s">
        <v>49</v>
      </c>
      <c r="D9" s="3">
        <v>22</v>
      </c>
      <c r="E9" s="3">
        <v>0</v>
      </c>
      <c r="F9" s="3"/>
      <c r="G9" s="3">
        <f>SUM(D9:F9)</f>
        <v>22</v>
      </c>
      <c r="H9" s="3">
        <v>3</v>
      </c>
    </row>
    <row r="10" spans="1:8" x14ac:dyDescent="0.25">
      <c r="A10" s="2" t="s">
        <v>7</v>
      </c>
      <c r="B10" s="1"/>
      <c r="C10" s="1"/>
      <c r="D10" s="1"/>
      <c r="E10" s="1"/>
      <c r="F10" s="1"/>
      <c r="G10" s="1"/>
      <c r="H10" s="1"/>
    </row>
    <row r="11" spans="1:8" ht="30" x14ac:dyDescent="0.25">
      <c r="A11" s="6" t="s">
        <v>3</v>
      </c>
      <c r="B11" s="7" t="s">
        <v>1</v>
      </c>
      <c r="C11" s="2" t="s">
        <v>2</v>
      </c>
      <c r="D11" s="18" t="s">
        <v>43</v>
      </c>
      <c r="E11" s="18" t="s">
        <v>44</v>
      </c>
      <c r="F11" s="18" t="s">
        <v>45</v>
      </c>
      <c r="G11" s="16" t="s">
        <v>42</v>
      </c>
      <c r="H11" s="16" t="s">
        <v>5</v>
      </c>
    </row>
    <row r="12" spans="1:8" x14ac:dyDescent="0.25">
      <c r="A12" s="3"/>
      <c r="B12" s="12" t="s">
        <v>50</v>
      </c>
      <c r="C12" s="12" t="s">
        <v>49</v>
      </c>
      <c r="D12" s="13">
        <v>252</v>
      </c>
      <c r="E12" s="3">
        <v>0</v>
      </c>
      <c r="F12" s="3"/>
      <c r="G12" s="3">
        <f>SUM(D12:F12)</f>
        <v>252</v>
      </c>
      <c r="H12" s="3">
        <v>2</v>
      </c>
    </row>
    <row r="13" spans="1:8" x14ac:dyDescent="0.25">
      <c r="A13" s="3"/>
      <c r="B13" s="110" t="s">
        <v>95</v>
      </c>
      <c r="C13" s="110" t="s">
        <v>49</v>
      </c>
      <c r="D13" s="3">
        <v>0</v>
      </c>
      <c r="E13" s="3">
        <f>108*3</f>
        <v>324</v>
      </c>
      <c r="F13" s="3"/>
      <c r="G13" s="3">
        <f>SUM(D13:F13)</f>
        <v>324</v>
      </c>
      <c r="H13" s="3">
        <v>1</v>
      </c>
    </row>
    <row r="14" spans="1:8" x14ac:dyDescent="0.25">
      <c r="A14" s="2" t="s">
        <v>8</v>
      </c>
      <c r="B14" s="1"/>
      <c r="C14" s="1"/>
      <c r="D14" s="1"/>
      <c r="E14" s="1"/>
      <c r="F14" s="1"/>
      <c r="G14" s="1"/>
      <c r="H14" s="1"/>
    </row>
    <row r="15" spans="1:8" ht="30" x14ac:dyDescent="0.25">
      <c r="A15" s="6" t="s">
        <v>3</v>
      </c>
      <c r="B15" s="7" t="s">
        <v>1</v>
      </c>
      <c r="C15" s="2" t="s">
        <v>2</v>
      </c>
      <c r="D15" s="18" t="s">
        <v>43</v>
      </c>
      <c r="E15" s="18" t="s">
        <v>44</v>
      </c>
      <c r="F15" s="18" t="s">
        <v>45</v>
      </c>
      <c r="G15" s="16" t="s">
        <v>42</v>
      </c>
      <c r="H15" s="16" t="s">
        <v>5</v>
      </c>
    </row>
    <row r="16" spans="1:8" x14ac:dyDescent="0.25">
      <c r="A16" s="3"/>
      <c r="B16" s="14" t="s">
        <v>51</v>
      </c>
      <c r="C16" s="15" t="s">
        <v>53</v>
      </c>
      <c r="D16" s="17">
        <v>408</v>
      </c>
      <c r="E16" s="3">
        <f>320*3</f>
        <v>960</v>
      </c>
      <c r="F16" s="3"/>
      <c r="G16" s="3">
        <f>SUM(D16:F16)</f>
        <v>1368</v>
      </c>
      <c r="H16" s="3">
        <v>1</v>
      </c>
    </row>
    <row r="17" spans="1:8" x14ac:dyDescent="0.25">
      <c r="A17" s="3"/>
      <c r="B17" s="14" t="s">
        <v>52</v>
      </c>
      <c r="C17" s="15" t="s">
        <v>49</v>
      </c>
      <c r="D17" s="17">
        <v>1280</v>
      </c>
      <c r="E17" s="3">
        <v>0</v>
      </c>
      <c r="F17" s="3"/>
      <c r="G17" s="3">
        <f>SUM(D17:F17)</f>
        <v>1280</v>
      </c>
      <c r="H17" s="3">
        <v>2</v>
      </c>
    </row>
    <row r="18" spans="1:8" x14ac:dyDescent="0.25">
      <c r="A18" s="3"/>
      <c r="B18" s="112" t="s">
        <v>96</v>
      </c>
      <c r="C18" s="112" t="s">
        <v>49</v>
      </c>
      <c r="D18" s="3">
        <v>0</v>
      </c>
      <c r="E18" s="3">
        <f>372*3</f>
        <v>1116</v>
      </c>
      <c r="F18" s="3"/>
      <c r="G18" s="3">
        <f>SUM(D18:F18)</f>
        <v>1116</v>
      </c>
      <c r="H18" s="3">
        <v>3</v>
      </c>
    </row>
    <row r="19" spans="1:8" x14ac:dyDescent="0.25">
      <c r="A19" s="3"/>
      <c r="B19" s="113" t="s">
        <v>93</v>
      </c>
      <c r="C19" s="112" t="s">
        <v>49</v>
      </c>
      <c r="D19" s="3">
        <v>0</v>
      </c>
      <c r="E19" s="3">
        <v>303</v>
      </c>
      <c r="F19" s="3"/>
      <c r="G19" s="3">
        <f>SUM(D19:F19)</f>
        <v>303</v>
      </c>
      <c r="H19" s="3">
        <v>4</v>
      </c>
    </row>
    <row r="20" spans="1:8" x14ac:dyDescent="0.25">
      <c r="A20" s="2" t="s">
        <v>9</v>
      </c>
      <c r="B20" s="1"/>
      <c r="C20" s="1"/>
      <c r="D20" s="1"/>
      <c r="E20" s="1"/>
      <c r="F20" s="1"/>
      <c r="G20" s="1"/>
      <c r="H20" s="1"/>
    </row>
    <row r="21" spans="1:8" ht="30" x14ac:dyDescent="0.25">
      <c r="A21" s="6" t="s">
        <v>3</v>
      </c>
      <c r="B21" s="7" t="s">
        <v>1</v>
      </c>
      <c r="C21" s="2" t="s">
        <v>2</v>
      </c>
      <c r="D21" s="18" t="s">
        <v>43</v>
      </c>
      <c r="E21" s="18" t="s">
        <v>44</v>
      </c>
      <c r="F21" s="18" t="s">
        <v>45</v>
      </c>
      <c r="G21" s="16" t="s">
        <v>42</v>
      </c>
      <c r="H21" s="16" t="s">
        <v>5</v>
      </c>
    </row>
    <row r="22" spans="1:8" x14ac:dyDescent="0.25">
      <c r="A22" s="3"/>
      <c r="B22" s="19" t="s">
        <v>54</v>
      </c>
      <c r="C22" s="20" t="s">
        <v>53</v>
      </c>
      <c r="D22" s="21">
        <v>544</v>
      </c>
      <c r="E22" s="3">
        <f>174*3</f>
        <v>522</v>
      </c>
      <c r="F22" s="3"/>
      <c r="G22" s="3">
        <f>SUM(D22:F22)</f>
        <v>1066</v>
      </c>
      <c r="H22" s="3">
        <v>1</v>
      </c>
    </row>
    <row r="23" spans="1:8" x14ac:dyDescent="0.25">
      <c r="A23" s="3"/>
      <c r="B23" s="22" t="s">
        <v>46</v>
      </c>
      <c r="C23" s="22" t="s">
        <v>48</v>
      </c>
      <c r="D23" s="22">
        <v>1016</v>
      </c>
      <c r="E23" s="3">
        <v>0</v>
      </c>
      <c r="F23" s="3"/>
      <c r="G23" s="3">
        <f>SUM(D23:F23)</f>
        <v>1016</v>
      </c>
      <c r="H23" s="3">
        <v>2</v>
      </c>
    </row>
    <row r="24" spans="1:8" x14ac:dyDescent="0.25">
      <c r="A24" s="3"/>
      <c r="B24" s="22" t="s">
        <v>47</v>
      </c>
      <c r="C24" s="22" t="s">
        <v>49</v>
      </c>
      <c r="D24" s="22">
        <v>22</v>
      </c>
      <c r="E24" s="3">
        <v>0</v>
      </c>
      <c r="F24" s="3"/>
      <c r="G24" s="3">
        <f>SUM(D24:F24)</f>
        <v>22</v>
      </c>
      <c r="H24" s="3">
        <v>4</v>
      </c>
    </row>
    <row r="25" spans="1:8" x14ac:dyDescent="0.25">
      <c r="A25" s="3"/>
      <c r="B25" s="114" t="s">
        <v>94</v>
      </c>
      <c r="C25" s="114" t="s">
        <v>49</v>
      </c>
      <c r="D25" s="114">
        <v>0</v>
      </c>
      <c r="E25" s="114">
        <v>303</v>
      </c>
      <c r="F25" s="3"/>
      <c r="G25" s="3">
        <f>SUM(D25:F25)</f>
        <v>303</v>
      </c>
      <c r="H25" s="3">
        <v>3</v>
      </c>
    </row>
    <row r="26" spans="1:8" x14ac:dyDescent="0.25">
      <c r="A26" s="2" t="s">
        <v>10</v>
      </c>
      <c r="B26" s="1"/>
      <c r="C26" s="1"/>
      <c r="D26" s="1"/>
      <c r="E26" s="1"/>
      <c r="F26" s="1"/>
      <c r="G26" s="1"/>
      <c r="H26" s="1"/>
    </row>
    <row r="27" spans="1:8" ht="30" x14ac:dyDescent="0.25">
      <c r="A27" s="6" t="s">
        <v>3</v>
      </c>
      <c r="B27" s="7" t="s">
        <v>1</v>
      </c>
      <c r="C27" s="2" t="s">
        <v>2</v>
      </c>
      <c r="D27" s="31" t="s">
        <v>43</v>
      </c>
      <c r="E27" s="31" t="s">
        <v>44</v>
      </c>
      <c r="F27" s="31" t="s">
        <v>45</v>
      </c>
      <c r="G27" s="29" t="s">
        <v>42</v>
      </c>
      <c r="H27" s="29" t="s">
        <v>5</v>
      </c>
    </row>
    <row r="28" spans="1:8" x14ac:dyDescent="0.25">
      <c r="A28" s="3"/>
      <c r="B28" s="24" t="s">
        <v>55</v>
      </c>
      <c r="C28" s="25" t="s">
        <v>48</v>
      </c>
      <c r="D28" s="3">
        <v>1048</v>
      </c>
      <c r="E28" s="3">
        <v>0</v>
      </c>
      <c r="F28" s="3"/>
      <c r="G28" s="3">
        <f>SUM(D28:F28)</f>
        <v>1048</v>
      </c>
      <c r="H28" s="3">
        <v>1</v>
      </c>
    </row>
    <row r="29" spans="1:8" x14ac:dyDescent="0.25">
      <c r="A29" s="3"/>
      <c r="B29" s="114" t="s">
        <v>95</v>
      </c>
      <c r="C29" s="114" t="s">
        <v>49</v>
      </c>
      <c r="D29" s="114">
        <v>0</v>
      </c>
      <c r="E29" s="114">
        <f>108*3</f>
        <v>324</v>
      </c>
      <c r="F29" s="3"/>
      <c r="G29" s="3">
        <f>SUM(D29:F29)</f>
        <v>324</v>
      </c>
      <c r="H29" s="3">
        <v>2</v>
      </c>
    </row>
    <row r="30" spans="1:8" x14ac:dyDescent="0.25">
      <c r="A30" s="8" t="s">
        <v>15</v>
      </c>
      <c r="B30" s="1"/>
      <c r="C30" s="1"/>
      <c r="D30" s="1"/>
      <c r="E30" s="1"/>
      <c r="F30" s="1"/>
      <c r="G30" s="1"/>
      <c r="H30" s="1"/>
    </row>
    <row r="31" spans="1:8" ht="30" x14ac:dyDescent="0.25">
      <c r="A31" s="6" t="s">
        <v>3</v>
      </c>
      <c r="B31" s="7" t="s">
        <v>1</v>
      </c>
      <c r="C31" s="2" t="s">
        <v>2</v>
      </c>
      <c r="D31" s="31" t="s">
        <v>43</v>
      </c>
      <c r="E31" s="31" t="s">
        <v>44</v>
      </c>
      <c r="F31" s="31" t="s">
        <v>45</v>
      </c>
      <c r="G31" s="29" t="s">
        <v>42</v>
      </c>
      <c r="H31" s="29" t="s">
        <v>5</v>
      </c>
    </row>
    <row r="32" spans="1:8" x14ac:dyDescent="0.25">
      <c r="A32" s="3"/>
      <c r="B32" s="28" t="s">
        <v>50</v>
      </c>
      <c r="C32" s="28" t="s">
        <v>49</v>
      </c>
      <c r="D32" s="28">
        <v>252</v>
      </c>
      <c r="E32" s="3">
        <v>0</v>
      </c>
      <c r="F32" s="3"/>
      <c r="G32" s="3">
        <f>SUM(D32:F32)</f>
        <v>252</v>
      </c>
      <c r="H32" s="3">
        <v>2</v>
      </c>
    </row>
    <row r="33" spans="1:8" x14ac:dyDescent="0.25">
      <c r="A33" s="3"/>
      <c r="B33" s="115" t="s">
        <v>98</v>
      </c>
      <c r="C33" s="115" t="s">
        <v>49</v>
      </c>
      <c r="D33" s="3">
        <v>0</v>
      </c>
      <c r="E33" s="3">
        <f>254*3</f>
        <v>762</v>
      </c>
      <c r="F33" s="3"/>
      <c r="G33" s="3">
        <f>SUM(D33:F33)</f>
        <v>762</v>
      </c>
      <c r="H33" s="3">
        <v>1</v>
      </c>
    </row>
    <row r="34" spans="1:8" x14ac:dyDescent="0.25">
      <c r="A34" s="8" t="s">
        <v>11</v>
      </c>
      <c r="B34" s="1"/>
      <c r="C34" s="1"/>
      <c r="D34" s="1"/>
      <c r="E34" s="1"/>
      <c r="F34" s="1"/>
      <c r="G34" s="1"/>
      <c r="H34" s="1"/>
    </row>
    <row r="35" spans="1:8" ht="30" x14ac:dyDescent="0.25">
      <c r="A35" s="6" t="s">
        <v>3</v>
      </c>
      <c r="B35" s="7" t="s">
        <v>1</v>
      </c>
      <c r="C35" s="2" t="s">
        <v>2</v>
      </c>
      <c r="D35" s="31" t="s">
        <v>43</v>
      </c>
      <c r="E35" s="31" t="s">
        <v>44</v>
      </c>
      <c r="F35" s="31" t="s">
        <v>45</v>
      </c>
      <c r="G35" s="29" t="s">
        <v>42</v>
      </c>
      <c r="H35" s="29" t="s">
        <v>5</v>
      </c>
    </row>
    <row r="36" spans="1:8" x14ac:dyDescent="0.25">
      <c r="A36" s="3"/>
      <c r="B36" s="26" t="s">
        <v>56</v>
      </c>
      <c r="C36" s="27" t="s">
        <v>41</v>
      </c>
      <c r="D36" s="28">
        <v>360</v>
      </c>
      <c r="E36" s="3">
        <f>292*3</f>
        <v>876</v>
      </c>
      <c r="F36" s="3"/>
      <c r="G36" s="3">
        <f t="shared" ref="G36:G41" si="0">SUM(D36:F36)</f>
        <v>1236</v>
      </c>
      <c r="H36" s="3">
        <v>3</v>
      </c>
    </row>
    <row r="37" spans="1:8" x14ac:dyDescent="0.25">
      <c r="A37" s="3"/>
      <c r="B37" s="28" t="s">
        <v>51</v>
      </c>
      <c r="C37" s="28" t="s">
        <v>53</v>
      </c>
      <c r="D37" s="28">
        <v>408</v>
      </c>
      <c r="E37" s="3">
        <v>960</v>
      </c>
      <c r="F37" s="3"/>
      <c r="G37" s="3">
        <f t="shared" si="0"/>
        <v>1368</v>
      </c>
      <c r="H37" s="3">
        <v>1</v>
      </c>
    </row>
    <row r="38" spans="1:8" x14ac:dyDescent="0.25">
      <c r="A38" s="3"/>
      <c r="B38" s="28" t="s">
        <v>52</v>
      </c>
      <c r="C38" s="28" t="s">
        <v>49</v>
      </c>
      <c r="D38" s="28">
        <v>1280</v>
      </c>
      <c r="E38" s="3">
        <v>0</v>
      </c>
      <c r="F38" s="3"/>
      <c r="G38" s="3">
        <f t="shared" si="0"/>
        <v>1280</v>
      </c>
      <c r="H38" s="3">
        <v>2</v>
      </c>
    </row>
    <row r="39" spans="1:8" x14ac:dyDescent="0.25">
      <c r="A39" s="3"/>
      <c r="B39" s="112" t="s">
        <v>96</v>
      </c>
      <c r="C39" s="112" t="s">
        <v>49</v>
      </c>
      <c r="D39" s="112">
        <v>0</v>
      </c>
      <c r="E39" s="112">
        <f>372*3</f>
        <v>1116</v>
      </c>
      <c r="F39" s="3"/>
      <c r="G39" s="3">
        <f t="shared" si="0"/>
        <v>1116</v>
      </c>
      <c r="H39" s="3">
        <v>4</v>
      </c>
    </row>
    <row r="40" spans="1:8" x14ac:dyDescent="0.25">
      <c r="A40" s="3"/>
      <c r="B40" s="113" t="s">
        <v>93</v>
      </c>
      <c r="C40" s="112" t="s">
        <v>49</v>
      </c>
      <c r="D40" s="112">
        <v>0</v>
      </c>
      <c r="E40" s="112">
        <v>303</v>
      </c>
      <c r="F40" s="3"/>
      <c r="G40" s="3">
        <f t="shared" si="0"/>
        <v>303</v>
      </c>
      <c r="H40" s="3">
        <v>6</v>
      </c>
    </row>
    <row r="41" spans="1:8" s="111" customFormat="1" ht="19.5" customHeight="1" x14ac:dyDescent="0.25">
      <c r="A41" s="112"/>
      <c r="B41" s="114" t="s">
        <v>97</v>
      </c>
      <c r="C41" s="114" t="s">
        <v>41</v>
      </c>
      <c r="D41" s="112">
        <v>0</v>
      </c>
      <c r="E41" s="112">
        <f>129*3</f>
        <v>387</v>
      </c>
      <c r="F41" s="112"/>
      <c r="G41" s="112">
        <f t="shared" si="0"/>
        <v>387</v>
      </c>
      <c r="H41" s="112">
        <v>5</v>
      </c>
    </row>
    <row r="43" spans="1:8" x14ac:dyDescent="0.25">
      <c r="A43" s="2" t="s">
        <v>12</v>
      </c>
      <c r="B43" s="1"/>
      <c r="C43" s="1"/>
      <c r="D43" s="1"/>
      <c r="E43" s="1"/>
      <c r="F43" s="1"/>
      <c r="G43" s="1"/>
      <c r="H43" s="1"/>
    </row>
    <row r="44" spans="1:8" ht="30" x14ac:dyDescent="0.25">
      <c r="A44" s="6" t="s">
        <v>3</v>
      </c>
      <c r="B44" s="7" t="s">
        <v>1</v>
      </c>
      <c r="C44" s="2" t="s">
        <v>2</v>
      </c>
      <c r="D44" s="31" t="s">
        <v>43</v>
      </c>
      <c r="E44" s="31" t="s">
        <v>44</v>
      </c>
      <c r="F44" s="31" t="s">
        <v>45</v>
      </c>
      <c r="G44" s="29" t="s">
        <v>42</v>
      </c>
      <c r="H44" s="29" t="s">
        <v>5</v>
      </c>
    </row>
    <row r="45" spans="1:8" x14ac:dyDescent="0.25">
      <c r="A45" s="3"/>
      <c r="B45" s="30" t="s">
        <v>57</v>
      </c>
      <c r="C45" s="30" t="s">
        <v>41</v>
      </c>
      <c r="D45" s="3">
        <v>816</v>
      </c>
      <c r="E45" s="3">
        <f>188*6</f>
        <v>1128</v>
      </c>
      <c r="F45" s="3"/>
      <c r="G45" s="3">
        <f>SUM(D45:F45)</f>
        <v>1944</v>
      </c>
      <c r="H45" s="3">
        <v>1</v>
      </c>
    </row>
    <row r="46" spans="1:8" x14ac:dyDescent="0.25">
      <c r="A46" s="3"/>
      <c r="B46" s="30" t="s">
        <v>54</v>
      </c>
      <c r="C46" s="30" t="s">
        <v>53</v>
      </c>
      <c r="D46" s="30">
        <v>544</v>
      </c>
      <c r="E46" s="3">
        <v>522</v>
      </c>
      <c r="F46" s="3"/>
      <c r="G46" s="3">
        <f>SUM(D46:F46)</f>
        <v>1066</v>
      </c>
      <c r="H46" s="3">
        <v>2</v>
      </c>
    </row>
    <row r="47" spans="1:8" x14ac:dyDescent="0.25">
      <c r="A47" s="3"/>
      <c r="B47" s="32" t="s">
        <v>46</v>
      </c>
      <c r="C47" s="32" t="s">
        <v>48</v>
      </c>
      <c r="D47" s="32">
        <v>1016</v>
      </c>
      <c r="E47" s="3">
        <v>0</v>
      </c>
      <c r="F47" s="3"/>
      <c r="G47" s="3">
        <f>SUM(D47:F47)</f>
        <v>1016</v>
      </c>
      <c r="H47" s="3">
        <v>3</v>
      </c>
    </row>
    <row r="48" spans="1:8" x14ac:dyDescent="0.25">
      <c r="A48" s="3"/>
      <c r="B48" s="32" t="s">
        <v>47</v>
      </c>
      <c r="C48" s="32" t="s">
        <v>49</v>
      </c>
      <c r="D48" s="32">
        <v>22</v>
      </c>
      <c r="E48" s="3">
        <v>0</v>
      </c>
      <c r="F48" s="3"/>
      <c r="G48" s="3">
        <f>SUM(D48:F48)</f>
        <v>22</v>
      </c>
      <c r="H48" s="3">
        <v>5</v>
      </c>
    </row>
    <row r="49" spans="1:8" x14ac:dyDescent="0.25">
      <c r="A49" s="3"/>
      <c r="B49" s="114" t="s">
        <v>94</v>
      </c>
      <c r="C49" s="114" t="s">
        <v>49</v>
      </c>
      <c r="D49" s="114">
        <v>0</v>
      </c>
      <c r="E49" s="114">
        <v>303</v>
      </c>
      <c r="F49" s="3"/>
      <c r="G49" s="3">
        <f>SUM(D49:F49)</f>
        <v>303</v>
      </c>
      <c r="H49" s="3">
        <v>4</v>
      </c>
    </row>
    <row r="50" spans="1:8" x14ac:dyDescent="0.25">
      <c r="A50" s="8" t="s">
        <v>13</v>
      </c>
      <c r="B50" s="1"/>
      <c r="C50" s="1"/>
      <c r="D50" s="1"/>
      <c r="E50" s="1"/>
      <c r="F50" s="1"/>
      <c r="G50" s="1"/>
      <c r="H50" s="1"/>
    </row>
    <row r="51" spans="1:8" ht="30" x14ac:dyDescent="0.25">
      <c r="A51" s="6" t="s">
        <v>3</v>
      </c>
      <c r="B51" s="7" t="s">
        <v>1</v>
      </c>
      <c r="C51" s="2" t="s">
        <v>2</v>
      </c>
      <c r="D51" s="31" t="s">
        <v>43</v>
      </c>
      <c r="E51" s="31" t="s">
        <v>44</v>
      </c>
      <c r="F51" s="31" t="s">
        <v>45</v>
      </c>
      <c r="G51" s="29" t="s">
        <v>42</v>
      </c>
      <c r="H51" s="29" t="s">
        <v>5</v>
      </c>
    </row>
    <row r="52" spans="1:8" x14ac:dyDescent="0.25">
      <c r="A52" s="3"/>
      <c r="B52" s="33" t="s">
        <v>55</v>
      </c>
      <c r="C52" s="34" t="s">
        <v>48</v>
      </c>
      <c r="D52" s="33">
        <v>1048</v>
      </c>
      <c r="E52" s="3">
        <v>0</v>
      </c>
      <c r="F52" s="3"/>
      <c r="G52" s="3">
        <f>SUM(D52:F52)</f>
        <v>1048</v>
      </c>
      <c r="H52" s="3">
        <v>1</v>
      </c>
    </row>
    <row r="53" spans="1:8" x14ac:dyDescent="0.25">
      <c r="A53" s="3"/>
      <c r="B53" s="115" t="s">
        <v>95</v>
      </c>
      <c r="C53" s="115" t="s">
        <v>49</v>
      </c>
      <c r="D53" s="115">
        <v>0</v>
      </c>
      <c r="E53" s="115">
        <f>108*3</f>
        <v>324</v>
      </c>
      <c r="F53" s="3"/>
      <c r="G53" s="3">
        <f>SUM(D53:F53)</f>
        <v>324</v>
      </c>
      <c r="H53" s="3">
        <v>2</v>
      </c>
    </row>
    <row r="54" spans="1:8" x14ac:dyDescent="0.25">
      <c r="A54" s="2" t="s">
        <v>14</v>
      </c>
      <c r="B54" s="1"/>
      <c r="C54" s="1"/>
      <c r="D54" s="1"/>
      <c r="E54" s="1"/>
      <c r="F54" s="1"/>
      <c r="G54" s="1"/>
      <c r="H54" s="1"/>
    </row>
    <row r="55" spans="1:8" ht="30" x14ac:dyDescent="0.25">
      <c r="A55" s="6" t="s">
        <v>3</v>
      </c>
      <c r="B55" s="7" t="s">
        <v>1</v>
      </c>
      <c r="C55" s="2" t="s">
        <v>2</v>
      </c>
      <c r="D55" s="31" t="s">
        <v>43</v>
      </c>
      <c r="E55" s="31" t="s">
        <v>44</v>
      </c>
      <c r="F55" s="31" t="s">
        <v>45</v>
      </c>
      <c r="G55" s="29" t="s">
        <v>42</v>
      </c>
      <c r="H55" s="29" t="s">
        <v>5</v>
      </c>
    </row>
    <row r="56" spans="1:8" x14ac:dyDescent="0.25">
      <c r="A56" s="3"/>
      <c r="B56" s="33" t="s">
        <v>58</v>
      </c>
      <c r="C56" s="33" t="s">
        <v>41</v>
      </c>
      <c r="D56" s="3">
        <v>512</v>
      </c>
      <c r="E56" s="3">
        <v>0</v>
      </c>
      <c r="F56" s="3"/>
      <c r="G56" s="3">
        <f>SUM(D56:F56)</f>
        <v>512</v>
      </c>
      <c r="H56" s="3">
        <v>2</v>
      </c>
    </row>
    <row r="57" spans="1:8" x14ac:dyDescent="0.25">
      <c r="A57" s="3"/>
      <c r="B57" s="33" t="s">
        <v>50</v>
      </c>
      <c r="C57" s="33" t="s">
        <v>49</v>
      </c>
      <c r="D57" s="33">
        <v>252</v>
      </c>
      <c r="E57" s="3">
        <v>0</v>
      </c>
      <c r="F57" s="3"/>
      <c r="G57" s="3">
        <f>SUM(D57:F57)</f>
        <v>252</v>
      </c>
      <c r="H57" s="3">
        <v>3</v>
      </c>
    </row>
    <row r="58" spans="1:8" x14ac:dyDescent="0.25">
      <c r="A58" s="3"/>
      <c r="B58" s="115" t="s">
        <v>98</v>
      </c>
      <c r="C58" s="115" t="s">
        <v>49</v>
      </c>
      <c r="D58" s="115">
        <v>0</v>
      </c>
      <c r="E58" s="115">
        <f>254*3</f>
        <v>762</v>
      </c>
      <c r="F58" s="3"/>
      <c r="G58" s="3">
        <f>SUM(D58:F58)</f>
        <v>762</v>
      </c>
      <c r="H58" s="3">
        <v>1</v>
      </c>
    </row>
    <row r="59" spans="1:8" x14ac:dyDescent="0.25">
      <c r="A59" s="8" t="s">
        <v>16</v>
      </c>
      <c r="B59" s="1"/>
      <c r="C59" s="1"/>
      <c r="D59" s="1"/>
      <c r="E59" s="1"/>
      <c r="F59" s="1"/>
      <c r="G59" s="1"/>
      <c r="H59" s="1"/>
    </row>
    <row r="60" spans="1:8" ht="30" x14ac:dyDescent="0.25">
      <c r="A60" s="6" t="s">
        <v>3</v>
      </c>
      <c r="B60" s="7" t="s">
        <v>1</v>
      </c>
      <c r="C60" s="2" t="s">
        <v>2</v>
      </c>
      <c r="D60" s="37" t="s">
        <v>43</v>
      </c>
      <c r="E60" s="37" t="s">
        <v>44</v>
      </c>
      <c r="F60" s="37" t="s">
        <v>45</v>
      </c>
      <c r="G60" s="2" t="s">
        <v>4</v>
      </c>
      <c r="H60" s="2" t="s">
        <v>5</v>
      </c>
    </row>
    <row r="61" spans="1:8" x14ac:dyDescent="0.25">
      <c r="A61" s="3"/>
      <c r="B61" s="35" t="s">
        <v>59</v>
      </c>
      <c r="C61" s="36" t="s">
        <v>49</v>
      </c>
      <c r="D61" s="3">
        <v>72</v>
      </c>
      <c r="E61" s="116">
        <v>120</v>
      </c>
      <c r="F61" s="3"/>
      <c r="G61" s="3">
        <f>SUM(D61:F61)</f>
        <v>192</v>
      </c>
      <c r="H61" s="3">
        <v>1</v>
      </c>
    </row>
    <row r="62" spans="1:8" x14ac:dyDescent="0.25">
      <c r="A62" s="3"/>
      <c r="B62" s="116" t="s">
        <v>99</v>
      </c>
      <c r="C62" s="116" t="s">
        <v>49</v>
      </c>
      <c r="D62" s="3">
        <v>0</v>
      </c>
      <c r="E62" s="117">
        <v>108</v>
      </c>
      <c r="F62" s="3"/>
      <c r="G62" s="3">
        <f>SUM(D62:F62)</f>
        <v>108</v>
      </c>
      <c r="H62" s="3">
        <v>2</v>
      </c>
    </row>
    <row r="63" spans="1:8" x14ac:dyDescent="0.25">
      <c r="A63" s="3"/>
      <c r="B63" s="116" t="s">
        <v>100</v>
      </c>
      <c r="C63" s="116" t="s">
        <v>49</v>
      </c>
      <c r="D63" s="3">
        <v>0</v>
      </c>
      <c r="E63" s="117">
        <v>69</v>
      </c>
      <c r="F63" s="3"/>
      <c r="G63" s="3">
        <f>SUM(D63:F63)</f>
        <v>69</v>
      </c>
      <c r="H63" s="3">
        <v>3</v>
      </c>
    </row>
    <row r="64" spans="1:8" x14ac:dyDescent="0.25">
      <c r="A64" s="8" t="s">
        <v>17</v>
      </c>
      <c r="B64" s="1"/>
      <c r="C64" s="1"/>
      <c r="D64" s="1"/>
      <c r="E64" s="1"/>
      <c r="F64" s="1"/>
      <c r="G64" s="1"/>
      <c r="H64" s="1"/>
    </row>
    <row r="65" spans="1:8" ht="30" x14ac:dyDescent="0.25">
      <c r="A65" s="6" t="s">
        <v>3</v>
      </c>
      <c r="B65" s="7" t="s">
        <v>1</v>
      </c>
      <c r="C65" s="2" t="s">
        <v>2</v>
      </c>
      <c r="D65" s="37" t="s">
        <v>43</v>
      </c>
      <c r="E65" s="37" t="s">
        <v>44</v>
      </c>
      <c r="F65" s="37" t="s">
        <v>45</v>
      </c>
      <c r="G65" s="2" t="s">
        <v>4</v>
      </c>
      <c r="H65" s="2" t="s">
        <v>5</v>
      </c>
    </row>
    <row r="66" spans="1:8" x14ac:dyDescent="0.25">
      <c r="A66" s="3"/>
      <c r="B66" s="38" t="s">
        <v>60</v>
      </c>
      <c r="C66" s="39" t="s">
        <v>48</v>
      </c>
      <c r="D66" s="40">
        <v>256</v>
      </c>
      <c r="E66" s="3">
        <v>0</v>
      </c>
      <c r="F66" s="3"/>
      <c r="G66" s="3">
        <f>SUM(D66:F66)</f>
        <v>256</v>
      </c>
      <c r="H66" s="3">
        <v>1</v>
      </c>
    </row>
    <row r="67" spans="1:8" x14ac:dyDescent="0.25">
      <c r="A67" s="3"/>
      <c r="B67" s="38" t="s">
        <v>61</v>
      </c>
      <c r="C67" s="39" t="s">
        <v>49</v>
      </c>
      <c r="D67" s="40">
        <v>116</v>
      </c>
      <c r="E67" s="3">
        <v>6</v>
      </c>
      <c r="F67" s="3"/>
      <c r="G67" s="3">
        <f>SUM(D67:F67)</f>
        <v>122</v>
      </c>
      <c r="H67" s="3">
        <v>3</v>
      </c>
    </row>
    <row r="68" spans="1:8" x14ac:dyDescent="0.25">
      <c r="A68" s="3"/>
      <c r="B68" s="118" t="s">
        <v>101</v>
      </c>
      <c r="C68" s="118" t="s">
        <v>49</v>
      </c>
      <c r="D68" s="3">
        <v>0</v>
      </c>
      <c r="E68" s="3">
        <v>159</v>
      </c>
      <c r="F68" s="3"/>
      <c r="G68" s="3">
        <f>SUM(D68:F68)</f>
        <v>159</v>
      </c>
      <c r="H68" s="3">
        <v>2</v>
      </c>
    </row>
    <row r="69" spans="1:8" x14ac:dyDescent="0.25">
      <c r="A69" s="2" t="s">
        <v>18</v>
      </c>
      <c r="B69" s="5"/>
      <c r="C69" s="5"/>
      <c r="D69" s="5"/>
      <c r="E69" s="5"/>
      <c r="F69" s="5"/>
      <c r="G69" s="5"/>
      <c r="H69" s="5"/>
    </row>
    <row r="70" spans="1:8" ht="30" x14ac:dyDescent="0.25">
      <c r="A70" s="6" t="s">
        <v>3</v>
      </c>
      <c r="B70" s="7" t="s">
        <v>1</v>
      </c>
      <c r="C70" s="2" t="s">
        <v>2</v>
      </c>
      <c r="D70" s="37" t="s">
        <v>43</v>
      </c>
      <c r="E70" s="37" t="s">
        <v>44</v>
      </c>
      <c r="F70" s="37" t="s">
        <v>45</v>
      </c>
      <c r="G70" s="2" t="s">
        <v>4</v>
      </c>
      <c r="H70" s="2" t="s">
        <v>5</v>
      </c>
    </row>
    <row r="71" spans="1:8" x14ac:dyDescent="0.25">
      <c r="A71" s="3"/>
      <c r="B71" s="41" t="s">
        <v>62</v>
      </c>
      <c r="C71" s="42" t="s">
        <v>49</v>
      </c>
      <c r="D71" s="43">
        <v>320</v>
      </c>
      <c r="E71" s="3">
        <v>0</v>
      </c>
      <c r="F71" s="3"/>
      <c r="G71" s="3">
        <f>SUM(D71:F71)</f>
        <v>320</v>
      </c>
      <c r="H71" s="3">
        <v>2</v>
      </c>
    </row>
    <row r="72" spans="1:8" x14ac:dyDescent="0.25">
      <c r="A72" s="3"/>
      <c r="B72" s="41" t="s">
        <v>63</v>
      </c>
      <c r="C72" s="42" t="s">
        <v>49</v>
      </c>
      <c r="D72" s="43">
        <v>480</v>
      </c>
      <c r="E72" s="3">
        <v>0</v>
      </c>
      <c r="F72" s="3"/>
      <c r="G72" s="3">
        <f>SUM(D72:F72)</f>
        <v>480</v>
      </c>
      <c r="H72" s="3">
        <v>1</v>
      </c>
    </row>
    <row r="73" spans="1:8" x14ac:dyDescent="0.25">
      <c r="A73" s="2" t="s">
        <v>19</v>
      </c>
      <c r="B73" s="1"/>
      <c r="C73" s="1"/>
      <c r="D73" s="1"/>
      <c r="E73" s="1"/>
      <c r="F73" s="1"/>
      <c r="G73" s="1"/>
      <c r="H73" s="1"/>
    </row>
    <row r="74" spans="1:8" ht="30" x14ac:dyDescent="0.25">
      <c r="A74" s="6" t="s">
        <v>3</v>
      </c>
      <c r="B74" s="7" t="s">
        <v>1</v>
      </c>
      <c r="C74" s="2" t="s">
        <v>2</v>
      </c>
      <c r="D74" s="37" t="s">
        <v>43</v>
      </c>
      <c r="E74" s="37" t="s">
        <v>44</v>
      </c>
      <c r="F74" s="37" t="s">
        <v>45</v>
      </c>
      <c r="G74" s="2" t="s">
        <v>4</v>
      </c>
      <c r="H74" s="2" t="s">
        <v>5</v>
      </c>
    </row>
    <row r="75" spans="1:8" x14ac:dyDescent="0.25">
      <c r="A75" s="3"/>
      <c r="B75" s="44" t="s">
        <v>64</v>
      </c>
      <c r="C75" s="44" t="s">
        <v>49</v>
      </c>
      <c r="D75" s="45">
        <v>432</v>
      </c>
      <c r="E75" s="3">
        <v>522</v>
      </c>
      <c r="F75" s="3"/>
      <c r="G75" s="3">
        <f>SUM(D75:F75)</f>
        <v>954</v>
      </c>
      <c r="H75" s="3">
        <v>1</v>
      </c>
    </row>
    <row r="76" spans="1:8" x14ac:dyDescent="0.25">
      <c r="A76" s="3"/>
      <c r="B76" s="119" t="s">
        <v>102</v>
      </c>
      <c r="C76" s="119" t="s">
        <v>49</v>
      </c>
      <c r="D76" s="3">
        <v>0</v>
      </c>
      <c r="E76" s="120">
        <v>135</v>
      </c>
      <c r="F76" s="3"/>
      <c r="G76" s="3">
        <f>SUM(D76:F76)</f>
        <v>135</v>
      </c>
      <c r="H76" s="3">
        <v>2</v>
      </c>
    </row>
    <row r="77" spans="1:8" x14ac:dyDescent="0.25">
      <c r="A77" s="2" t="s">
        <v>20</v>
      </c>
      <c r="B77" s="1"/>
      <c r="C77" s="1"/>
      <c r="D77" s="1"/>
      <c r="E77" s="1"/>
      <c r="F77" s="1"/>
      <c r="G77" s="1"/>
      <c r="H77" s="1"/>
    </row>
    <row r="78" spans="1:8" ht="30" x14ac:dyDescent="0.25">
      <c r="A78" s="6" t="s">
        <v>3</v>
      </c>
      <c r="B78" s="7" t="s">
        <v>1</v>
      </c>
      <c r="C78" s="2" t="s">
        <v>2</v>
      </c>
      <c r="D78" s="37" t="s">
        <v>43</v>
      </c>
      <c r="E78" s="37" t="s">
        <v>44</v>
      </c>
      <c r="F78" s="37" t="s">
        <v>45</v>
      </c>
      <c r="G78" s="2" t="s">
        <v>4</v>
      </c>
      <c r="H78" s="2" t="s">
        <v>5</v>
      </c>
    </row>
    <row r="79" spans="1:8" x14ac:dyDescent="0.25">
      <c r="A79" s="3"/>
      <c r="B79" s="46" t="s">
        <v>65</v>
      </c>
      <c r="C79" s="47" t="s">
        <v>48</v>
      </c>
      <c r="D79" s="48">
        <v>428</v>
      </c>
      <c r="E79" s="3">
        <v>0</v>
      </c>
      <c r="F79" s="3"/>
      <c r="G79" s="3">
        <f>SUM(D79:F79)</f>
        <v>428</v>
      </c>
      <c r="H79" s="3">
        <v>1</v>
      </c>
    </row>
    <row r="80" spans="1:8" x14ac:dyDescent="0.25">
      <c r="A80" s="3"/>
      <c r="B80" s="46" t="s">
        <v>66</v>
      </c>
      <c r="C80" s="47" t="s">
        <v>49</v>
      </c>
      <c r="D80" s="48">
        <v>124</v>
      </c>
      <c r="E80" s="3">
        <v>0</v>
      </c>
      <c r="F80" s="3"/>
      <c r="G80" s="3">
        <f>SUM(D80:F80)</f>
        <v>124</v>
      </c>
      <c r="H80" s="3">
        <v>3</v>
      </c>
    </row>
    <row r="81" spans="1:8" x14ac:dyDescent="0.25">
      <c r="A81" s="3"/>
      <c r="B81" s="122" t="s">
        <v>103</v>
      </c>
      <c r="C81" s="122" t="s">
        <v>49</v>
      </c>
      <c r="D81" s="3">
        <v>0</v>
      </c>
      <c r="E81" s="3">
        <f>44*3</f>
        <v>132</v>
      </c>
      <c r="F81" s="3"/>
      <c r="G81" s="3">
        <f>SUM(D81:F81)</f>
        <v>132</v>
      </c>
      <c r="H81" s="3">
        <v>2</v>
      </c>
    </row>
    <row r="82" spans="1:8" x14ac:dyDescent="0.25">
      <c r="A82" s="8" t="s">
        <v>21</v>
      </c>
      <c r="B82" s="5"/>
      <c r="C82" s="5"/>
      <c r="D82" s="5"/>
      <c r="E82" s="5"/>
      <c r="F82" s="5"/>
      <c r="G82" s="5"/>
      <c r="H82" s="5"/>
    </row>
    <row r="83" spans="1:8" ht="30" x14ac:dyDescent="0.25">
      <c r="A83" s="6" t="s">
        <v>3</v>
      </c>
      <c r="B83" s="7" t="s">
        <v>1</v>
      </c>
      <c r="C83" s="2" t="s">
        <v>2</v>
      </c>
      <c r="D83" s="52" t="s">
        <v>43</v>
      </c>
      <c r="E83" s="52" t="s">
        <v>44</v>
      </c>
      <c r="F83" s="52" t="s">
        <v>45</v>
      </c>
      <c r="G83" s="2" t="s">
        <v>4</v>
      </c>
      <c r="H83" s="2" t="s">
        <v>5</v>
      </c>
    </row>
    <row r="84" spans="1:8" x14ac:dyDescent="0.25">
      <c r="A84" s="3"/>
      <c r="B84" s="49" t="s">
        <v>67</v>
      </c>
      <c r="C84" s="50" t="s">
        <v>41</v>
      </c>
      <c r="D84" s="51">
        <v>24</v>
      </c>
      <c r="E84" s="3">
        <v>0</v>
      </c>
      <c r="F84" s="3"/>
      <c r="G84" s="3">
        <f>SUM(D84:F84)</f>
        <v>24</v>
      </c>
      <c r="H84" s="3">
        <v>4</v>
      </c>
    </row>
    <row r="85" spans="1:8" x14ac:dyDescent="0.25">
      <c r="A85" s="3"/>
      <c r="B85" s="49" t="s">
        <v>68</v>
      </c>
      <c r="C85" s="50" t="s">
        <v>49</v>
      </c>
      <c r="D85" s="51">
        <v>132</v>
      </c>
      <c r="E85" s="3">
        <v>0</v>
      </c>
      <c r="F85" s="3"/>
      <c r="G85" s="3">
        <f>SUM(D85:F85)</f>
        <v>132</v>
      </c>
      <c r="H85" s="3">
        <v>2</v>
      </c>
    </row>
    <row r="86" spans="1:8" x14ac:dyDescent="0.25">
      <c r="A86" s="3"/>
      <c r="B86" s="53" t="s">
        <v>60</v>
      </c>
      <c r="C86" s="53" t="s">
        <v>48</v>
      </c>
      <c r="D86" s="53">
        <v>256</v>
      </c>
      <c r="E86" s="3">
        <v>0</v>
      </c>
      <c r="F86" s="3"/>
      <c r="G86" s="3">
        <f>SUM(D86:F86)</f>
        <v>256</v>
      </c>
      <c r="H86" s="3">
        <v>1</v>
      </c>
    </row>
    <row r="87" spans="1:8" s="71" customFormat="1" x14ac:dyDescent="0.25">
      <c r="A87" s="72"/>
      <c r="B87" s="74" t="s">
        <v>61</v>
      </c>
      <c r="C87" s="74" t="s">
        <v>49</v>
      </c>
      <c r="D87" s="74">
        <v>58</v>
      </c>
      <c r="E87" s="72">
        <v>4</v>
      </c>
      <c r="F87" s="72"/>
      <c r="G87" s="72">
        <f>SUM(D87:F87)</f>
        <v>62</v>
      </c>
      <c r="H87" s="72">
        <v>3</v>
      </c>
    </row>
    <row r="88" spans="1:8" x14ac:dyDescent="0.25">
      <c r="A88" s="2" t="s">
        <v>22</v>
      </c>
      <c r="B88" s="1"/>
      <c r="C88" s="1"/>
      <c r="D88" s="1"/>
      <c r="E88" s="1"/>
      <c r="F88" s="1"/>
      <c r="G88" s="1"/>
      <c r="H88" s="1"/>
    </row>
    <row r="89" spans="1:8" ht="30" x14ac:dyDescent="0.25">
      <c r="A89" s="6" t="s">
        <v>3</v>
      </c>
      <c r="B89" s="7" t="s">
        <v>1</v>
      </c>
      <c r="C89" s="2" t="s">
        <v>2</v>
      </c>
      <c r="D89" s="52" t="s">
        <v>43</v>
      </c>
      <c r="E89" s="52" t="s">
        <v>44</v>
      </c>
      <c r="F89" s="52" t="s">
        <v>45</v>
      </c>
      <c r="G89" s="2" t="s">
        <v>4</v>
      </c>
      <c r="H89" s="2" t="s">
        <v>5</v>
      </c>
    </row>
    <row r="90" spans="1:8" x14ac:dyDescent="0.25">
      <c r="A90" s="3"/>
      <c r="B90" s="54" t="s">
        <v>69</v>
      </c>
      <c r="C90" s="55" t="s">
        <v>49</v>
      </c>
      <c r="D90" s="56">
        <v>360</v>
      </c>
      <c r="E90" s="3">
        <v>0</v>
      </c>
      <c r="F90" s="3"/>
      <c r="G90" s="3">
        <f>SUM(D90:F90)</f>
        <v>360</v>
      </c>
      <c r="H90" s="3">
        <v>1</v>
      </c>
    </row>
    <row r="91" spans="1:8" x14ac:dyDescent="0.25">
      <c r="A91" s="3"/>
      <c r="B91" s="57" t="s">
        <v>62</v>
      </c>
      <c r="C91" s="57" t="s">
        <v>49</v>
      </c>
      <c r="D91" s="57">
        <v>160</v>
      </c>
      <c r="E91" s="3">
        <v>0</v>
      </c>
      <c r="F91" s="3"/>
      <c r="G91" s="3">
        <f>SUM(D91:F91)</f>
        <v>160</v>
      </c>
      <c r="H91" s="3">
        <v>4</v>
      </c>
    </row>
    <row r="92" spans="1:8" x14ac:dyDescent="0.25">
      <c r="A92" s="3"/>
      <c r="B92" s="57" t="s">
        <v>63</v>
      </c>
      <c r="C92" s="57" t="s">
        <v>49</v>
      </c>
      <c r="D92" s="57">
        <v>240</v>
      </c>
      <c r="E92" s="3">
        <v>0</v>
      </c>
      <c r="F92" s="3"/>
      <c r="G92" s="3">
        <f>SUM(D92:F92)</f>
        <v>240</v>
      </c>
      <c r="H92" s="3">
        <v>2</v>
      </c>
    </row>
    <row r="93" spans="1:8" x14ac:dyDescent="0.25">
      <c r="A93" s="3"/>
      <c r="B93" s="122" t="s">
        <v>68</v>
      </c>
      <c r="C93" s="122" t="s">
        <v>49</v>
      </c>
      <c r="D93" s="122">
        <v>0</v>
      </c>
      <c r="E93" s="122">
        <f>74*3</f>
        <v>222</v>
      </c>
      <c r="F93" s="3"/>
      <c r="G93" s="3">
        <f>SUM(D93:F93)</f>
        <v>222</v>
      </c>
      <c r="H93" s="3">
        <v>3</v>
      </c>
    </row>
    <row r="94" spans="1:8" x14ac:dyDescent="0.25">
      <c r="A94" s="2" t="s">
        <v>23</v>
      </c>
      <c r="B94" s="1"/>
      <c r="C94" s="1"/>
      <c r="D94" s="1"/>
      <c r="E94" s="1"/>
      <c r="F94" s="1"/>
      <c r="G94" s="1"/>
      <c r="H94" s="1"/>
    </row>
    <row r="95" spans="1:8" ht="30" x14ac:dyDescent="0.25">
      <c r="A95" s="6" t="s">
        <v>3</v>
      </c>
      <c r="B95" s="7" t="s">
        <v>1</v>
      </c>
      <c r="C95" s="2" t="s">
        <v>2</v>
      </c>
      <c r="D95" s="52" t="s">
        <v>43</v>
      </c>
      <c r="E95" s="52" t="s">
        <v>44</v>
      </c>
      <c r="F95" s="52" t="s">
        <v>45</v>
      </c>
      <c r="G95" s="2" t="s">
        <v>4</v>
      </c>
      <c r="H95" s="2" t="s">
        <v>5</v>
      </c>
    </row>
    <row r="96" spans="1:8" x14ac:dyDescent="0.25">
      <c r="A96" s="3"/>
      <c r="B96" s="58" t="s">
        <v>70</v>
      </c>
      <c r="C96" s="58" t="s">
        <v>49</v>
      </c>
      <c r="D96" s="3">
        <v>228</v>
      </c>
      <c r="E96" s="3">
        <v>390</v>
      </c>
      <c r="F96" s="3"/>
      <c r="G96" s="3">
        <f>SUM(D96:F96)</f>
        <v>618</v>
      </c>
      <c r="H96" s="3">
        <v>1</v>
      </c>
    </row>
    <row r="97" spans="1:8" x14ac:dyDescent="0.25">
      <c r="A97" s="8" t="s">
        <v>24</v>
      </c>
      <c r="B97" s="1"/>
      <c r="C97" s="1"/>
      <c r="D97" s="1"/>
      <c r="E97" s="1"/>
      <c r="F97" s="1"/>
      <c r="G97" s="1"/>
      <c r="H97" s="1"/>
    </row>
    <row r="98" spans="1:8" ht="30" x14ac:dyDescent="0.25">
      <c r="A98" s="6" t="s">
        <v>3</v>
      </c>
      <c r="B98" s="7" t="s">
        <v>1</v>
      </c>
      <c r="C98" s="2" t="s">
        <v>2</v>
      </c>
      <c r="D98" s="52" t="s">
        <v>43</v>
      </c>
      <c r="E98" s="52" t="s">
        <v>44</v>
      </c>
      <c r="F98" s="52" t="s">
        <v>45</v>
      </c>
      <c r="G98" s="2" t="s">
        <v>4</v>
      </c>
      <c r="H98" s="2" t="s">
        <v>5</v>
      </c>
    </row>
    <row r="99" spans="1:8" x14ac:dyDescent="0.25">
      <c r="A99" s="3"/>
      <c r="B99" s="59" t="s">
        <v>71</v>
      </c>
      <c r="C99" s="60" t="s">
        <v>53</v>
      </c>
      <c r="D99" s="61">
        <v>228</v>
      </c>
      <c r="E99" s="3">
        <f>102*3</f>
        <v>306</v>
      </c>
      <c r="F99" s="3"/>
      <c r="G99" s="3">
        <f>SUM(D99:F99)</f>
        <v>534</v>
      </c>
      <c r="H99" s="3">
        <v>1</v>
      </c>
    </row>
    <row r="100" spans="1:8" x14ac:dyDescent="0.25">
      <c r="A100" s="3"/>
      <c r="B100" s="62" t="s">
        <v>64</v>
      </c>
      <c r="C100" s="62" t="s">
        <v>49</v>
      </c>
      <c r="D100" s="62">
        <v>216</v>
      </c>
      <c r="E100" s="3">
        <v>261</v>
      </c>
      <c r="F100" s="3"/>
      <c r="G100" s="3">
        <f>SUM(D100:F100)</f>
        <v>477</v>
      </c>
      <c r="H100" s="3">
        <v>2</v>
      </c>
    </row>
    <row r="101" spans="1:8" x14ac:dyDescent="0.25">
      <c r="A101" s="3"/>
      <c r="B101" s="122" t="s">
        <v>102</v>
      </c>
      <c r="C101" s="122" t="s">
        <v>49</v>
      </c>
      <c r="D101" s="122">
        <v>0</v>
      </c>
      <c r="E101" s="122">
        <v>135</v>
      </c>
      <c r="F101" s="3"/>
      <c r="G101" s="3">
        <f>SUM(D101:F101)</f>
        <v>135</v>
      </c>
      <c r="H101" s="3">
        <v>3</v>
      </c>
    </row>
    <row r="102" spans="1:8" x14ac:dyDescent="0.25">
      <c r="A102" s="2" t="s">
        <v>25</v>
      </c>
      <c r="B102" s="1"/>
      <c r="C102" s="1"/>
      <c r="D102" s="1"/>
      <c r="E102" s="1"/>
      <c r="F102" s="1"/>
      <c r="G102" s="1"/>
      <c r="H102" s="1"/>
    </row>
    <row r="103" spans="1:8" ht="30" x14ac:dyDescent="0.25">
      <c r="A103" s="6" t="s">
        <v>3</v>
      </c>
      <c r="B103" s="7" t="s">
        <v>1</v>
      </c>
      <c r="C103" s="2" t="s">
        <v>2</v>
      </c>
      <c r="D103" s="52" t="s">
        <v>43</v>
      </c>
      <c r="E103" s="52" t="s">
        <v>44</v>
      </c>
      <c r="F103" s="52" t="s">
        <v>45</v>
      </c>
      <c r="G103" s="2" t="s">
        <v>4</v>
      </c>
      <c r="H103" s="2" t="s">
        <v>5</v>
      </c>
    </row>
    <row r="104" spans="1:8" x14ac:dyDescent="0.25">
      <c r="A104" s="3"/>
      <c r="B104" s="63" t="s">
        <v>72</v>
      </c>
      <c r="C104" s="64" t="s">
        <v>48</v>
      </c>
      <c r="D104" s="65">
        <v>736</v>
      </c>
      <c r="E104" s="3">
        <v>0</v>
      </c>
      <c r="F104" s="3"/>
      <c r="G104" s="3">
        <f>SUM(D104:F104)</f>
        <v>736</v>
      </c>
      <c r="H104" s="3">
        <v>2</v>
      </c>
    </row>
    <row r="105" spans="1:8" x14ac:dyDescent="0.25">
      <c r="A105" s="3"/>
      <c r="B105" s="63" t="s">
        <v>73</v>
      </c>
      <c r="C105" s="64" t="s">
        <v>49</v>
      </c>
      <c r="D105" s="65">
        <v>400</v>
      </c>
      <c r="E105" s="3">
        <f>184*3</f>
        <v>552</v>
      </c>
      <c r="F105" s="3"/>
      <c r="G105" s="3">
        <f>SUM(D105:F105)</f>
        <v>952</v>
      </c>
      <c r="H105" s="3">
        <v>1</v>
      </c>
    </row>
    <row r="106" spans="1:8" x14ac:dyDescent="0.25">
      <c r="A106" s="3"/>
      <c r="B106" s="66" t="s">
        <v>65</v>
      </c>
      <c r="C106" s="66" t="s">
        <v>48</v>
      </c>
      <c r="D106" s="66">
        <v>214</v>
      </c>
      <c r="E106" s="3">
        <v>0</v>
      </c>
      <c r="F106" s="3"/>
      <c r="G106" s="3">
        <f>SUM(D106:F106)</f>
        <v>214</v>
      </c>
      <c r="H106" s="3">
        <v>3</v>
      </c>
    </row>
    <row r="107" spans="1:8" s="121" customFormat="1" x14ac:dyDescent="0.25">
      <c r="A107" s="122"/>
      <c r="B107" s="122" t="s">
        <v>103</v>
      </c>
      <c r="C107" s="122" t="s">
        <v>49</v>
      </c>
      <c r="D107" s="122">
        <v>0</v>
      </c>
      <c r="E107" s="122">
        <f>44*3</f>
        <v>132</v>
      </c>
      <c r="F107" s="122"/>
      <c r="G107" s="122">
        <f>SUM(D107:F107)</f>
        <v>132</v>
      </c>
      <c r="H107" s="122">
        <v>4</v>
      </c>
    </row>
    <row r="108" spans="1:8" x14ac:dyDescent="0.25">
      <c r="A108" s="8" t="s">
        <v>26</v>
      </c>
      <c r="B108" s="1"/>
      <c r="C108" s="1"/>
      <c r="D108" s="1"/>
      <c r="E108" s="1"/>
      <c r="F108" s="1"/>
      <c r="G108" s="1"/>
      <c r="H108" s="1"/>
    </row>
    <row r="109" spans="1:8" ht="30" x14ac:dyDescent="0.25">
      <c r="A109" s="6" t="s">
        <v>3</v>
      </c>
      <c r="B109" s="7" t="s">
        <v>1</v>
      </c>
      <c r="C109" s="2" t="s">
        <v>2</v>
      </c>
      <c r="D109" s="52" t="s">
        <v>43</v>
      </c>
      <c r="E109" s="52" t="s">
        <v>44</v>
      </c>
      <c r="F109" s="52" t="s">
        <v>45</v>
      </c>
      <c r="G109" s="2" t="s">
        <v>4</v>
      </c>
      <c r="H109" s="2" t="s">
        <v>5</v>
      </c>
    </row>
    <row r="110" spans="1:8" x14ac:dyDescent="0.25">
      <c r="A110" s="3"/>
      <c r="B110" s="67" t="s">
        <v>74</v>
      </c>
      <c r="C110" s="68" t="s">
        <v>49</v>
      </c>
      <c r="D110" s="69">
        <v>264</v>
      </c>
      <c r="E110" s="3">
        <f>58*3</f>
        <v>174</v>
      </c>
      <c r="F110" s="3"/>
      <c r="G110" s="3">
        <f>SUM(D110:F110)</f>
        <v>438</v>
      </c>
      <c r="H110" s="3">
        <v>1</v>
      </c>
    </row>
    <row r="111" spans="1:8" x14ac:dyDescent="0.25">
      <c r="A111" s="3"/>
      <c r="B111" s="70" t="s">
        <v>75</v>
      </c>
      <c r="C111" s="70" t="s">
        <v>49</v>
      </c>
      <c r="D111" s="70">
        <v>62</v>
      </c>
      <c r="E111" s="3">
        <v>0</v>
      </c>
      <c r="F111" s="3"/>
      <c r="G111" s="3">
        <f>SUM(D111:F111)</f>
        <v>62</v>
      </c>
      <c r="H111" s="3">
        <v>2</v>
      </c>
    </row>
    <row r="112" spans="1:8" x14ac:dyDescent="0.25">
      <c r="A112" s="2" t="s">
        <v>27</v>
      </c>
      <c r="B112" s="5"/>
      <c r="C112" s="5"/>
      <c r="D112" s="5"/>
      <c r="E112" s="5"/>
      <c r="F112" s="5"/>
      <c r="G112" s="5"/>
      <c r="H112" s="5"/>
    </row>
    <row r="113" spans="1:8" ht="30" x14ac:dyDescent="0.25">
      <c r="A113" s="6" t="s">
        <v>3</v>
      </c>
      <c r="B113" s="7" t="s">
        <v>1</v>
      </c>
      <c r="C113" s="2" t="s">
        <v>2</v>
      </c>
      <c r="D113" s="52" t="s">
        <v>43</v>
      </c>
      <c r="E113" s="52" t="s">
        <v>44</v>
      </c>
      <c r="F113" s="52" t="s">
        <v>45</v>
      </c>
      <c r="G113" s="2" t="s">
        <v>4</v>
      </c>
      <c r="H113" s="2" t="s">
        <v>5</v>
      </c>
    </row>
    <row r="114" spans="1:8" x14ac:dyDescent="0.25">
      <c r="A114" s="3"/>
      <c r="B114" s="72" t="s">
        <v>76</v>
      </c>
      <c r="C114" s="74" t="s">
        <v>49</v>
      </c>
      <c r="D114" s="3">
        <v>120</v>
      </c>
      <c r="E114" s="3">
        <f>55*3</f>
        <v>165</v>
      </c>
      <c r="F114" s="3"/>
      <c r="G114" s="3">
        <f>SUM(D114:F114)</f>
        <v>285</v>
      </c>
      <c r="H114" s="3">
        <v>1</v>
      </c>
    </row>
    <row r="115" spans="1:8" x14ac:dyDescent="0.25">
      <c r="A115" s="2" t="s">
        <v>28</v>
      </c>
      <c r="B115" s="5"/>
      <c r="C115" s="5"/>
      <c r="D115" s="5"/>
      <c r="E115" s="5"/>
      <c r="F115" s="5"/>
      <c r="G115" s="5"/>
      <c r="H115" s="5"/>
    </row>
    <row r="116" spans="1:8" ht="30" x14ac:dyDescent="0.25">
      <c r="A116" s="6" t="s">
        <v>3</v>
      </c>
      <c r="B116" s="7" t="s">
        <v>1</v>
      </c>
      <c r="C116" s="2" t="s">
        <v>2</v>
      </c>
      <c r="D116" s="73" t="s">
        <v>43</v>
      </c>
      <c r="E116" s="73" t="s">
        <v>44</v>
      </c>
      <c r="F116" s="73" t="s">
        <v>45</v>
      </c>
      <c r="G116" s="2" t="s">
        <v>4</v>
      </c>
      <c r="H116" s="2" t="s">
        <v>5</v>
      </c>
    </row>
    <row r="117" spans="1:8" x14ac:dyDescent="0.25">
      <c r="A117" s="3"/>
      <c r="B117" s="75" t="s">
        <v>77</v>
      </c>
      <c r="C117" s="76" t="s">
        <v>48</v>
      </c>
      <c r="D117" s="77">
        <v>360</v>
      </c>
      <c r="E117" s="3">
        <v>0</v>
      </c>
      <c r="F117" s="3"/>
      <c r="G117" s="3">
        <f>SUM(D117:F117)</f>
        <v>360</v>
      </c>
      <c r="H117" s="3">
        <v>1</v>
      </c>
    </row>
    <row r="118" spans="1:8" x14ac:dyDescent="0.25">
      <c r="A118" s="3"/>
      <c r="B118" s="78" t="s">
        <v>67</v>
      </c>
      <c r="C118" s="78" t="s">
        <v>41</v>
      </c>
      <c r="D118" s="78">
        <v>24</v>
      </c>
      <c r="E118" s="3">
        <v>0</v>
      </c>
      <c r="F118" s="3"/>
      <c r="G118" s="3">
        <f>SUM(D118:F118)</f>
        <v>24</v>
      </c>
      <c r="H118" s="3">
        <v>5</v>
      </c>
    </row>
    <row r="119" spans="1:8" x14ac:dyDescent="0.25">
      <c r="A119" s="3"/>
      <c r="B119" s="78" t="s">
        <v>68</v>
      </c>
      <c r="C119" s="78" t="s">
        <v>49</v>
      </c>
      <c r="D119" s="78">
        <v>132</v>
      </c>
      <c r="E119" s="3">
        <v>0</v>
      </c>
      <c r="F119" s="3"/>
      <c r="G119" s="3">
        <f>SUM(D119:F119)</f>
        <v>132</v>
      </c>
      <c r="H119" s="3">
        <v>2</v>
      </c>
    </row>
    <row r="120" spans="1:8" s="71" customFormat="1" x14ac:dyDescent="0.25">
      <c r="A120" s="72"/>
      <c r="B120" s="78" t="s">
        <v>60</v>
      </c>
      <c r="C120" s="78" t="s">
        <v>48</v>
      </c>
      <c r="D120" s="78">
        <v>128</v>
      </c>
      <c r="E120" s="72">
        <v>0</v>
      </c>
      <c r="F120" s="72"/>
      <c r="G120" s="72">
        <f>SUM(D120:F120)</f>
        <v>128</v>
      </c>
      <c r="H120" s="72">
        <v>3</v>
      </c>
    </row>
    <row r="121" spans="1:8" s="71" customFormat="1" x14ac:dyDescent="0.25">
      <c r="A121" s="72"/>
      <c r="B121" s="78" t="s">
        <v>61</v>
      </c>
      <c r="C121" s="78" t="s">
        <v>49</v>
      </c>
      <c r="D121" s="78">
        <v>58</v>
      </c>
      <c r="E121" s="72">
        <v>4</v>
      </c>
      <c r="F121" s="72"/>
      <c r="G121" s="72">
        <f>SUM(D121:F121)</f>
        <v>62</v>
      </c>
      <c r="H121" s="72">
        <v>4</v>
      </c>
    </row>
    <row r="122" spans="1:8" x14ac:dyDescent="0.25">
      <c r="A122" s="8" t="s">
        <v>29</v>
      </c>
      <c r="B122" s="1"/>
      <c r="C122" s="1"/>
      <c r="D122" s="1"/>
      <c r="E122" s="1"/>
      <c r="F122" s="1"/>
      <c r="G122" s="1"/>
      <c r="H122" s="1"/>
    </row>
    <row r="123" spans="1:8" ht="30" x14ac:dyDescent="0.25">
      <c r="A123" s="6" t="s">
        <v>3</v>
      </c>
      <c r="B123" s="7" t="s">
        <v>1</v>
      </c>
      <c r="C123" s="2" t="s">
        <v>2</v>
      </c>
      <c r="D123" s="73" t="s">
        <v>43</v>
      </c>
      <c r="E123" s="73" t="s">
        <v>44</v>
      </c>
      <c r="F123" s="73" t="s">
        <v>45</v>
      </c>
      <c r="G123" s="2" t="s">
        <v>4</v>
      </c>
      <c r="H123" s="2" t="s">
        <v>5</v>
      </c>
    </row>
    <row r="124" spans="1:8" x14ac:dyDescent="0.25">
      <c r="A124" s="3"/>
      <c r="B124" s="79" t="s">
        <v>78</v>
      </c>
      <c r="C124" s="80" t="s">
        <v>48</v>
      </c>
      <c r="D124" s="81">
        <v>198</v>
      </c>
      <c r="E124" s="3">
        <v>0</v>
      </c>
      <c r="F124" s="3"/>
      <c r="G124" s="3">
        <f>SUM(D124:F124)</f>
        <v>198</v>
      </c>
      <c r="H124" s="3">
        <v>4</v>
      </c>
    </row>
    <row r="125" spans="1:8" x14ac:dyDescent="0.25">
      <c r="A125" s="3"/>
      <c r="B125" s="82" t="s">
        <v>69</v>
      </c>
      <c r="C125" s="82" t="s">
        <v>49</v>
      </c>
      <c r="D125" s="82">
        <v>360</v>
      </c>
      <c r="E125" s="3">
        <v>0</v>
      </c>
      <c r="F125" s="3"/>
      <c r="G125" s="3">
        <f>SUM(D125:F125)</f>
        <v>360</v>
      </c>
      <c r="H125" s="3">
        <v>1</v>
      </c>
    </row>
    <row r="126" spans="1:8" x14ac:dyDescent="0.25">
      <c r="A126" s="3"/>
      <c r="B126" s="82" t="s">
        <v>62</v>
      </c>
      <c r="C126" s="82" t="s">
        <v>49</v>
      </c>
      <c r="D126" s="82">
        <v>160</v>
      </c>
      <c r="E126" s="3">
        <v>0</v>
      </c>
      <c r="F126" s="3"/>
      <c r="G126" s="3">
        <f>SUM(D126:F126)</f>
        <v>160</v>
      </c>
      <c r="H126" s="3">
        <v>5</v>
      </c>
    </row>
    <row r="127" spans="1:8" x14ac:dyDescent="0.25">
      <c r="A127" s="3"/>
      <c r="B127" s="82" t="s">
        <v>63</v>
      </c>
      <c r="C127" s="82" t="s">
        <v>49</v>
      </c>
      <c r="D127" s="82">
        <v>240</v>
      </c>
      <c r="E127" s="3">
        <v>0</v>
      </c>
      <c r="F127" s="3"/>
      <c r="G127" s="3">
        <f>SUM(D127:F127)</f>
        <v>240</v>
      </c>
      <c r="H127" s="3">
        <v>2</v>
      </c>
    </row>
    <row r="128" spans="1:8" x14ac:dyDescent="0.25">
      <c r="A128" s="3"/>
      <c r="B128" s="122" t="s">
        <v>68</v>
      </c>
      <c r="C128" s="122" t="s">
        <v>49</v>
      </c>
      <c r="D128" s="122">
        <v>0</v>
      </c>
      <c r="E128" s="122">
        <f>74*3</f>
        <v>222</v>
      </c>
      <c r="F128" s="3"/>
      <c r="G128" s="3">
        <f>SUM(D128:F128)</f>
        <v>222</v>
      </c>
      <c r="H128" s="3">
        <v>3</v>
      </c>
    </row>
    <row r="129" spans="1:8" x14ac:dyDescent="0.25">
      <c r="A129" s="2" t="s">
        <v>30</v>
      </c>
      <c r="B129" s="1"/>
      <c r="C129" s="1"/>
      <c r="D129" s="1"/>
      <c r="E129" s="1"/>
      <c r="F129" s="1"/>
      <c r="G129" s="1"/>
      <c r="H129" s="1"/>
    </row>
    <row r="130" spans="1:8" ht="30" x14ac:dyDescent="0.25">
      <c r="A130" s="6" t="s">
        <v>3</v>
      </c>
      <c r="B130" s="7" t="s">
        <v>1</v>
      </c>
      <c r="C130" s="2" t="s">
        <v>2</v>
      </c>
      <c r="D130" s="73" t="s">
        <v>43</v>
      </c>
      <c r="E130" s="73" t="s">
        <v>44</v>
      </c>
      <c r="F130" s="73" t="s">
        <v>45</v>
      </c>
      <c r="G130" s="2" t="s">
        <v>4</v>
      </c>
      <c r="H130" s="2" t="s">
        <v>5</v>
      </c>
    </row>
    <row r="131" spans="1:8" x14ac:dyDescent="0.25">
      <c r="A131" s="3"/>
      <c r="B131" s="83" t="s">
        <v>79</v>
      </c>
      <c r="C131" s="84" t="s">
        <v>48</v>
      </c>
      <c r="D131" s="86">
        <v>542</v>
      </c>
      <c r="E131" s="3">
        <v>0</v>
      </c>
      <c r="F131" s="3"/>
      <c r="G131" s="3">
        <f>SUM(D131:F131)</f>
        <v>542</v>
      </c>
      <c r="H131" s="3">
        <v>2</v>
      </c>
    </row>
    <row r="132" spans="1:8" x14ac:dyDescent="0.25">
      <c r="A132" s="3"/>
      <c r="B132" s="87" t="s">
        <v>70</v>
      </c>
      <c r="C132" s="87" t="s">
        <v>49</v>
      </c>
      <c r="D132" s="87">
        <v>228</v>
      </c>
      <c r="E132" s="3">
        <v>390</v>
      </c>
      <c r="F132" s="3"/>
      <c r="G132" s="3">
        <f>SUM(D132:F132)</f>
        <v>618</v>
      </c>
      <c r="H132" s="3">
        <v>1</v>
      </c>
    </row>
    <row r="133" spans="1:8" x14ac:dyDescent="0.25">
      <c r="A133" s="3"/>
      <c r="B133" s="125" t="s">
        <v>104</v>
      </c>
      <c r="C133" s="124" t="s">
        <v>53</v>
      </c>
      <c r="D133" s="3">
        <v>0</v>
      </c>
      <c r="E133" s="3">
        <f>82*3</f>
        <v>246</v>
      </c>
      <c r="F133" s="3"/>
      <c r="G133" s="3">
        <f>SUM(D133:F133)</f>
        <v>246</v>
      </c>
      <c r="H133" s="3">
        <v>3</v>
      </c>
    </row>
    <row r="134" spans="1:8" x14ac:dyDescent="0.25">
      <c r="A134" s="8" t="s">
        <v>31</v>
      </c>
      <c r="B134" s="1"/>
      <c r="C134" s="1"/>
      <c r="D134" s="1"/>
      <c r="E134" s="1"/>
      <c r="F134" s="1"/>
      <c r="G134" s="1"/>
      <c r="H134" s="1"/>
    </row>
    <row r="135" spans="1:8" ht="30" x14ac:dyDescent="0.25">
      <c r="A135" s="6" t="s">
        <v>3</v>
      </c>
      <c r="B135" s="7" t="s">
        <v>1</v>
      </c>
      <c r="C135" s="2" t="s">
        <v>2</v>
      </c>
      <c r="D135" s="73" t="s">
        <v>43</v>
      </c>
      <c r="E135" s="73" t="s">
        <v>44</v>
      </c>
      <c r="F135" s="73" t="s">
        <v>45</v>
      </c>
      <c r="G135" s="2" t="s">
        <v>4</v>
      </c>
      <c r="H135" s="2" t="s">
        <v>5</v>
      </c>
    </row>
    <row r="136" spans="1:8" x14ac:dyDescent="0.25">
      <c r="A136" s="3"/>
      <c r="B136" s="122" t="s">
        <v>71</v>
      </c>
      <c r="C136" s="122" t="s">
        <v>53</v>
      </c>
      <c r="D136" s="122">
        <v>228</v>
      </c>
      <c r="E136" s="122">
        <f>102*3</f>
        <v>306</v>
      </c>
      <c r="F136" s="3"/>
      <c r="G136" s="3">
        <f>SUM(D136:F136)</f>
        <v>534</v>
      </c>
      <c r="H136" s="3">
        <v>1</v>
      </c>
    </row>
    <row r="137" spans="1:8" x14ac:dyDescent="0.25">
      <c r="A137" s="3"/>
      <c r="B137" s="123" t="s">
        <v>64</v>
      </c>
      <c r="C137" s="123" t="s">
        <v>49</v>
      </c>
      <c r="D137" s="123">
        <v>216</v>
      </c>
      <c r="E137" s="122">
        <v>261</v>
      </c>
      <c r="F137" s="3"/>
      <c r="G137" s="3">
        <f>SUM(D137:F137)</f>
        <v>477</v>
      </c>
      <c r="H137" s="3">
        <v>2</v>
      </c>
    </row>
    <row r="138" spans="1:8" x14ac:dyDescent="0.25">
      <c r="A138" s="3"/>
      <c r="B138" s="122" t="s">
        <v>102</v>
      </c>
      <c r="C138" s="122" t="s">
        <v>49</v>
      </c>
      <c r="D138" s="122">
        <v>0</v>
      </c>
      <c r="E138" s="122">
        <v>135</v>
      </c>
      <c r="F138" s="3"/>
      <c r="G138" s="3">
        <f>SUM(D138:F138)</f>
        <v>135</v>
      </c>
      <c r="H138" s="3">
        <v>5</v>
      </c>
    </row>
    <row r="139" spans="1:8" s="121" customFormat="1" x14ac:dyDescent="0.25">
      <c r="A139" s="122"/>
      <c r="B139" s="126" t="s">
        <v>105</v>
      </c>
      <c r="C139" s="127" t="s">
        <v>41</v>
      </c>
      <c r="D139" s="122">
        <v>0</v>
      </c>
      <c r="E139" s="129">
        <f>95*3</f>
        <v>285</v>
      </c>
      <c r="F139" s="122"/>
      <c r="G139" s="122">
        <f>SUM(D139:F139)</f>
        <v>285</v>
      </c>
      <c r="H139" s="122">
        <v>3</v>
      </c>
    </row>
    <row r="140" spans="1:8" s="121" customFormat="1" x14ac:dyDescent="0.25">
      <c r="A140" s="122"/>
      <c r="B140" s="126" t="s">
        <v>106</v>
      </c>
      <c r="C140" s="127" t="s">
        <v>41</v>
      </c>
      <c r="D140" s="122">
        <v>0</v>
      </c>
      <c r="E140" s="129">
        <f>62*3</f>
        <v>186</v>
      </c>
      <c r="F140" s="122"/>
      <c r="G140" s="122">
        <f>SUM(D140:F140)</f>
        <v>186</v>
      </c>
      <c r="H140" s="122">
        <v>4</v>
      </c>
    </row>
    <row r="141" spans="1:8" x14ac:dyDescent="0.25">
      <c r="A141" s="2" t="s">
        <v>32</v>
      </c>
      <c r="B141" s="1"/>
      <c r="C141" s="1"/>
      <c r="D141" s="1"/>
      <c r="E141" s="1"/>
      <c r="F141" s="1"/>
      <c r="G141" s="1"/>
      <c r="H141" s="1"/>
    </row>
    <row r="142" spans="1:8" ht="30" x14ac:dyDescent="0.25">
      <c r="A142" s="6" t="s">
        <v>3</v>
      </c>
      <c r="B142" s="7" t="s">
        <v>1</v>
      </c>
      <c r="C142" s="2" t="s">
        <v>2</v>
      </c>
      <c r="D142" s="73" t="s">
        <v>43</v>
      </c>
      <c r="E142" s="73" t="s">
        <v>44</v>
      </c>
      <c r="F142" s="73" t="s">
        <v>45</v>
      </c>
      <c r="G142" s="2" t="s">
        <v>4</v>
      </c>
      <c r="H142" s="2" t="s">
        <v>5</v>
      </c>
    </row>
    <row r="143" spans="1:8" x14ac:dyDescent="0.25">
      <c r="A143" s="3"/>
      <c r="B143" s="129" t="s">
        <v>72</v>
      </c>
      <c r="C143" s="129" t="s">
        <v>48</v>
      </c>
      <c r="D143" s="129">
        <v>736</v>
      </c>
      <c r="E143" s="129">
        <v>0</v>
      </c>
      <c r="F143" s="3"/>
      <c r="G143" s="3">
        <f>SUM(D143:F143)</f>
        <v>736</v>
      </c>
      <c r="H143" s="3">
        <v>2</v>
      </c>
    </row>
    <row r="144" spans="1:8" x14ac:dyDescent="0.25">
      <c r="A144" s="3"/>
      <c r="B144" s="129" t="s">
        <v>73</v>
      </c>
      <c r="C144" s="129" t="s">
        <v>49</v>
      </c>
      <c r="D144" s="129">
        <v>400</v>
      </c>
      <c r="E144" s="129">
        <f>184*3</f>
        <v>552</v>
      </c>
      <c r="F144" s="3"/>
      <c r="G144" s="3">
        <f>SUM(D144:F144)</f>
        <v>952</v>
      </c>
      <c r="H144" s="3">
        <v>1</v>
      </c>
    </row>
    <row r="145" spans="1:8" x14ac:dyDescent="0.25">
      <c r="A145" s="3"/>
      <c r="B145" s="130" t="s">
        <v>65</v>
      </c>
      <c r="C145" s="130" t="s">
        <v>48</v>
      </c>
      <c r="D145" s="130">
        <v>214</v>
      </c>
      <c r="E145" s="129">
        <v>0</v>
      </c>
      <c r="F145" s="3"/>
      <c r="G145" s="3">
        <f>SUM(D145:F145)</f>
        <v>214</v>
      </c>
      <c r="H145" s="3">
        <v>3</v>
      </c>
    </row>
    <row r="146" spans="1:8" s="128" customFormat="1" x14ac:dyDescent="0.25">
      <c r="A146" s="129"/>
      <c r="B146" s="129" t="s">
        <v>103</v>
      </c>
      <c r="C146" s="129" t="s">
        <v>49</v>
      </c>
      <c r="D146" s="129">
        <v>0</v>
      </c>
      <c r="E146" s="129">
        <f>44*3</f>
        <v>132</v>
      </c>
      <c r="F146" s="129"/>
      <c r="G146" s="129">
        <f>SUM(D146:F146)</f>
        <v>132</v>
      </c>
      <c r="H146" s="129">
        <v>4</v>
      </c>
    </row>
    <row r="147" spans="1:8" x14ac:dyDescent="0.25">
      <c r="A147" s="8" t="s">
        <v>33</v>
      </c>
      <c r="B147" s="1"/>
      <c r="C147" s="1"/>
      <c r="D147" s="1"/>
      <c r="E147" s="1"/>
      <c r="F147" s="1"/>
      <c r="G147" s="1"/>
      <c r="H147" s="1"/>
    </row>
    <row r="148" spans="1:8" ht="30" x14ac:dyDescent="0.25">
      <c r="A148" s="6" t="s">
        <v>3</v>
      </c>
      <c r="B148" s="7" t="s">
        <v>1</v>
      </c>
      <c r="C148" s="2" t="s">
        <v>2</v>
      </c>
      <c r="D148" s="73" t="s">
        <v>43</v>
      </c>
      <c r="E148" s="73" t="s">
        <v>44</v>
      </c>
      <c r="F148" s="73" t="s">
        <v>45</v>
      </c>
      <c r="G148" s="2" t="s">
        <v>4</v>
      </c>
      <c r="H148" s="2" t="s">
        <v>5</v>
      </c>
    </row>
    <row r="149" spans="1:8" s="88" customFormat="1" x14ac:dyDescent="0.25">
      <c r="A149" s="91"/>
      <c r="B149" s="93" t="s">
        <v>80</v>
      </c>
      <c r="C149" s="96" t="s">
        <v>53</v>
      </c>
      <c r="D149" s="99">
        <v>396</v>
      </c>
      <c r="E149" s="92">
        <v>240</v>
      </c>
      <c r="F149" s="92"/>
      <c r="G149" s="89">
        <f t="shared" ref="G149:G159" si="1">SUM(D149:F149)</f>
        <v>636</v>
      </c>
      <c r="H149" s="89">
        <v>2</v>
      </c>
    </row>
    <row r="150" spans="1:8" s="88" customFormat="1" x14ac:dyDescent="0.25">
      <c r="A150" s="91"/>
      <c r="B150" s="93" t="s">
        <v>81</v>
      </c>
      <c r="C150" s="96" t="s">
        <v>48</v>
      </c>
      <c r="D150" s="99">
        <v>252</v>
      </c>
      <c r="E150" s="92">
        <v>0</v>
      </c>
      <c r="F150" s="92"/>
      <c r="G150" s="89">
        <f t="shared" si="1"/>
        <v>252</v>
      </c>
      <c r="H150" s="89">
        <v>6</v>
      </c>
    </row>
    <row r="151" spans="1:8" x14ac:dyDescent="0.25">
      <c r="A151" s="3"/>
      <c r="B151" s="93" t="s">
        <v>82</v>
      </c>
      <c r="C151" s="96" t="s">
        <v>87</v>
      </c>
      <c r="D151" s="99">
        <v>416</v>
      </c>
      <c r="E151" s="3">
        <f>136*3</f>
        <v>408</v>
      </c>
      <c r="F151" s="3"/>
      <c r="G151" s="3">
        <f t="shared" si="1"/>
        <v>824</v>
      </c>
      <c r="H151" s="3">
        <v>1</v>
      </c>
    </row>
    <row r="152" spans="1:8" x14ac:dyDescent="0.25">
      <c r="A152" s="3"/>
      <c r="B152" s="93" t="s">
        <v>83</v>
      </c>
      <c r="C152" s="96" t="s">
        <v>40</v>
      </c>
      <c r="D152" s="99">
        <v>110</v>
      </c>
      <c r="E152" s="3">
        <v>0</v>
      </c>
      <c r="F152" s="3"/>
      <c r="G152" s="3">
        <f t="shared" si="1"/>
        <v>110</v>
      </c>
      <c r="H152" s="3">
        <v>8</v>
      </c>
    </row>
    <row r="153" spans="1:8" x14ac:dyDescent="0.25">
      <c r="A153" s="3"/>
      <c r="B153" s="93" t="s">
        <v>84</v>
      </c>
      <c r="C153" s="96" t="s">
        <v>87</v>
      </c>
      <c r="D153" s="99">
        <v>100</v>
      </c>
      <c r="E153" s="3">
        <v>0</v>
      </c>
      <c r="F153" s="3"/>
      <c r="G153" s="3">
        <f t="shared" si="1"/>
        <v>100</v>
      </c>
      <c r="H153" s="3">
        <v>9</v>
      </c>
    </row>
    <row r="154" spans="1:8" s="85" customFormat="1" x14ac:dyDescent="0.25">
      <c r="A154" s="86"/>
      <c r="B154" s="95" t="s">
        <v>85</v>
      </c>
      <c r="C154" s="98" t="s">
        <v>53</v>
      </c>
      <c r="D154" s="99">
        <v>280</v>
      </c>
      <c r="E154" s="86">
        <v>0</v>
      </c>
      <c r="F154" s="86"/>
      <c r="G154" s="86">
        <f t="shared" si="1"/>
        <v>280</v>
      </c>
      <c r="H154" s="86">
        <v>5</v>
      </c>
    </row>
    <row r="155" spans="1:8" s="88" customFormat="1" x14ac:dyDescent="0.25">
      <c r="A155" s="90"/>
      <c r="B155" s="94" t="s">
        <v>86</v>
      </c>
      <c r="C155" s="97" t="s">
        <v>49</v>
      </c>
      <c r="D155" s="101">
        <v>212</v>
      </c>
      <c r="E155" s="90">
        <v>300</v>
      </c>
      <c r="F155" s="90"/>
      <c r="G155" s="90">
        <f t="shared" si="1"/>
        <v>512</v>
      </c>
      <c r="H155" s="90">
        <v>3</v>
      </c>
    </row>
    <row r="156" spans="1:8" s="88" customFormat="1" x14ac:dyDescent="0.25">
      <c r="A156" s="90"/>
      <c r="B156" s="100" t="s">
        <v>74</v>
      </c>
      <c r="C156" s="100" t="s">
        <v>49</v>
      </c>
      <c r="D156" s="23">
        <v>264</v>
      </c>
      <c r="E156" s="90">
        <f>58*3</f>
        <v>174</v>
      </c>
      <c r="F156" s="90"/>
      <c r="G156" s="90">
        <f t="shared" si="1"/>
        <v>438</v>
      </c>
      <c r="H156" s="90">
        <v>4</v>
      </c>
    </row>
    <row r="157" spans="1:8" s="85" customFormat="1" x14ac:dyDescent="0.25">
      <c r="A157" s="86"/>
      <c r="B157" s="100" t="s">
        <v>66</v>
      </c>
      <c r="C157" s="100" t="s">
        <v>49</v>
      </c>
      <c r="D157" s="100">
        <v>62</v>
      </c>
      <c r="E157" s="86">
        <v>0</v>
      </c>
      <c r="F157" s="86"/>
      <c r="G157" s="86">
        <f t="shared" si="1"/>
        <v>62</v>
      </c>
      <c r="H157" s="86">
        <v>11</v>
      </c>
    </row>
    <row r="158" spans="1:8" s="85" customFormat="1" x14ac:dyDescent="0.25">
      <c r="A158" s="86"/>
      <c r="B158" s="131" t="s">
        <v>107</v>
      </c>
      <c r="C158" s="132" t="s">
        <v>53</v>
      </c>
      <c r="D158" s="86">
        <v>0</v>
      </c>
      <c r="E158" s="86">
        <v>63</v>
      </c>
      <c r="F158" s="86"/>
      <c r="G158" s="86">
        <f t="shared" si="1"/>
        <v>63</v>
      </c>
      <c r="H158" s="86">
        <v>10</v>
      </c>
    </row>
    <row r="159" spans="1:8" s="85" customFormat="1" x14ac:dyDescent="0.25">
      <c r="A159" s="86"/>
      <c r="B159" s="131" t="s">
        <v>108</v>
      </c>
      <c r="C159" s="132" t="s">
        <v>41</v>
      </c>
      <c r="D159" s="86">
        <v>0</v>
      </c>
      <c r="E159" s="86">
        <f>46*3</f>
        <v>138</v>
      </c>
      <c r="F159" s="86"/>
      <c r="G159" s="86">
        <f t="shared" si="1"/>
        <v>138</v>
      </c>
      <c r="H159" s="86">
        <v>7</v>
      </c>
    </row>
    <row r="160" spans="1:8" x14ac:dyDescent="0.25">
      <c r="A160" s="8" t="s">
        <v>34</v>
      </c>
      <c r="B160" s="1"/>
      <c r="C160" s="1"/>
      <c r="D160" s="1"/>
      <c r="E160" s="1"/>
      <c r="F160" s="1"/>
      <c r="G160" s="1"/>
      <c r="H160" s="1"/>
    </row>
    <row r="161" spans="1:8" ht="30" x14ac:dyDescent="0.25">
      <c r="A161" s="6" t="s">
        <v>3</v>
      </c>
      <c r="B161" s="7" t="s">
        <v>1</v>
      </c>
      <c r="C161" s="2" t="s">
        <v>2</v>
      </c>
      <c r="D161" s="73" t="s">
        <v>43</v>
      </c>
      <c r="E161" s="73" t="s">
        <v>44</v>
      </c>
      <c r="F161" s="73" t="s">
        <v>45</v>
      </c>
      <c r="G161" s="2" t="s">
        <v>4</v>
      </c>
      <c r="H161" s="2" t="s">
        <v>5</v>
      </c>
    </row>
    <row r="162" spans="1:8" x14ac:dyDescent="0.25">
      <c r="A162" s="3"/>
      <c r="B162" s="102" t="s">
        <v>88</v>
      </c>
      <c r="C162" s="103" t="s">
        <v>53</v>
      </c>
      <c r="D162" s="104">
        <v>480</v>
      </c>
      <c r="E162" s="3">
        <f>128*3</f>
        <v>384</v>
      </c>
      <c r="F162" s="3"/>
      <c r="G162" s="3">
        <f t="shared" ref="G162:G168" si="2">SUM(D162:F162)</f>
        <v>864</v>
      </c>
      <c r="H162" s="3">
        <v>2</v>
      </c>
    </row>
    <row r="163" spans="1:8" x14ac:dyDescent="0.25">
      <c r="A163" s="3"/>
      <c r="B163" s="102" t="s">
        <v>89</v>
      </c>
      <c r="C163" s="103" t="s">
        <v>87</v>
      </c>
      <c r="D163" s="104">
        <v>320</v>
      </c>
      <c r="E163" s="3">
        <v>252</v>
      </c>
      <c r="F163" s="3"/>
      <c r="G163" s="3">
        <f t="shared" si="2"/>
        <v>572</v>
      </c>
      <c r="H163" s="3">
        <v>3</v>
      </c>
    </row>
    <row r="164" spans="1:8" x14ac:dyDescent="0.25">
      <c r="A164" s="3"/>
      <c r="B164" s="102" t="s">
        <v>90</v>
      </c>
      <c r="C164" s="103" t="s">
        <v>87</v>
      </c>
      <c r="D164" s="104">
        <v>100</v>
      </c>
      <c r="E164" s="3">
        <v>0</v>
      </c>
      <c r="F164" s="3"/>
      <c r="G164" s="3">
        <f t="shared" si="2"/>
        <v>100</v>
      </c>
      <c r="H164" s="3">
        <v>6</v>
      </c>
    </row>
    <row r="165" spans="1:8" x14ac:dyDescent="0.25">
      <c r="A165" s="3"/>
      <c r="B165" s="102" t="s">
        <v>91</v>
      </c>
      <c r="C165" s="103" t="s">
        <v>40</v>
      </c>
      <c r="D165" s="104">
        <v>640</v>
      </c>
      <c r="E165" s="3">
        <v>480</v>
      </c>
      <c r="F165" s="3"/>
      <c r="G165" s="3">
        <f t="shared" si="2"/>
        <v>1120</v>
      </c>
      <c r="H165" s="3">
        <v>1</v>
      </c>
    </row>
    <row r="166" spans="1:8" x14ac:dyDescent="0.25">
      <c r="A166" s="3"/>
      <c r="B166" s="102" t="s">
        <v>92</v>
      </c>
      <c r="C166" s="103" t="s">
        <v>48</v>
      </c>
      <c r="D166" s="104">
        <v>106</v>
      </c>
      <c r="E166" s="3">
        <v>0</v>
      </c>
      <c r="F166" s="3"/>
      <c r="G166" s="3">
        <f t="shared" si="2"/>
        <v>106</v>
      </c>
      <c r="H166" s="3">
        <v>5</v>
      </c>
    </row>
    <row r="167" spans="1:8" x14ac:dyDescent="0.25">
      <c r="A167" s="3"/>
      <c r="B167" s="105" t="s">
        <v>76</v>
      </c>
      <c r="C167" s="105" t="s">
        <v>49</v>
      </c>
      <c r="D167" s="105">
        <v>120</v>
      </c>
      <c r="E167" s="3">
        <v>165</v>
      </c>
      <c r="F167" s="3"/>
      <c r="G167" s="3">
        <f t="shared" si="2"/>
        <v>285</v>
      </c>
      <c r="H167" s="3">
        <v>4</v>
      </c>
    </row>
    <row r="168" spans="1:8" x14ac:dyDescent="0.25">
      <c r="A168" s="3"/>
      <c r="B168" s="133" t="s">
        <v>109</v>
      </c>
      <c r="C168" s="133" t="s">
        <v>87</v>
      </c>
      <c r="D168" s="3">
        <v>0</v>
      </c>
      <c r="E168" s="3">
        <v>93</v>
      </c>
      <c r="F168" s="3"/>
      <c r="G168" s="3">
        <f t="shared" si="2"/>
        <v>93</v>
      </c>
      <c r="H168" s="3">
        <v>7</v>
      </c>
    </row>
    <row r="169" spans="1:8" x14ac:dyDescent="0.25">
      <c r="A169" s="10" t="s">
        <v>35</v>
      </c>
      <c r="B169" s="10"/>
      <c r="C169" s="10"/>
      <c r="D169" s="1"/>
      <c r="E169" s="1"/>
      <c r="F169" s="1"/>
      <c r="G169" s="1"/>
      <c r="H169" s="1"/>
    </row>
    <row r="170" spans="1:8" ht="30" x14ac:dyDescent="0.25">
      <c r="A170" s="6" t="s">
        <v>3</v>
      </c>
      <c r="B170" s="7" t="s">
        <v>1</v>
      </c>
      <c r="C170" s="2" t="s">
        <v>2</v>
      </c>
      <c r="D170" s="73" t="s">
        <v>43</v>
      </c>
      <c r="E170" s="73" t="s">
        <v>44</v>
      </c>
      <c r="F170" s="73" t="s">
        <v>45</v>
      </c>
      <c r="G170" s="2" t="s">
        <v>4</v>
      </c>
      <c r="H170" s="2" t="s">
        <v>5</v>
      </c>
    </row>
    <row r="171" spans="1:8" x14ac:dyDescent="0.25">
      <c r="A171" s="6"/>
      <c r="B171" s="107" t="s">
        <v>56</v>
      </c>
      <c r="C171" s="107" t="s">
        <v>41</v>
      </c>
      <c r="D171" s="107">
        <v>360</v>
      </c>
      <c r="E171" s="134">
        <f>292*3</f>
        <v>876</v>
      </c>
      <c r="F171" s="134"/>
      <c r="G171" s="2">
        <f>SUM(D171:F171)</f>
        <v>1236</v>
      </c>
      <c r="H171" s="2">
        <v>2</v>
      </c>
    </row>
    <row r="172" spans="1:8" x14ac:dyDescent="0.25">
      <c r="A172" s="6"/>
      <c r="B172" s="107" t="s">
        <v>57</v>
      </c>
      <c r="C172" s="107" t="s">
        <v>41</v>
      </c>
      <c r="D172" s="107">
        <v>816</v>
      </c>
      <c r="E172" s="134">
        <f>376*3</f>
        <v>1128</v>
      </c>
      <c r="F172" s="7"/>
      <c r="G172" s="2">
        <f>SUM(D172:F172)</f>
        <v>1944</v>
      </c>
      <c r="H172" s="2">
        <v>1</v>
      </c>
    </row>
    <row r="173" spans="1:8" x14ac:dyDescent="0.25">
      <c r="A173" s="3"/>
      <c r="B173" s="107" t="s">
        <v>58</v>
      </c>
      <c r="C173" s="107" t="s">
        <v>41</v>
      </c>
      <c r="D173" s="107">
        <v>512</v>
      </c>
      <c r="E173" s="3">
        <v>0</v>
      </c>
      <c r="F173" s="3"/>
      <c r="G173" s="3">
        <f>SUM(D173:F173)</f>
        <v>512</v>
      </c>
      <c r="H173" s="3">
        <v>3</v>
      </c>
    </row>
    <row r="174" spans="1:8" ht="15.75" customHeight="1" x14ac:dyDescent="0.25">
      <c r="A174" s="136" t="s">
        <v>36</v>
      </c>
      <c r="B174" s="137"/>
      <c r="C174" s="5"/>
      <c r="D174" s="5"/>
      <c r="E174" s="5"/>
      <c r="F174" s="5"/>
      <c r="G174" s="5"/>
      <c r="H174" s="5"/>
    </row>
    <row r="175" spans="1:8" ht="15.75" customHeight="1" x14ac:dyDescent="0.25">
      <c r="A175" s="6" t="s">
        <v>3</v>
      </c>
      <c r="B175" s="7" t="s">
        <v>1</v>
      </c>
      <c r="C175" s="2" t="s">
        <v>2</v>
      </c>
      <c r="D175" s="73" t="s">
        <v>43</v>
      </c>
      <c r="E175" s="73" t="s">
        <v>44</v>
      </c>
      <c r="F175" s="73" t="s">
        <v>45</v>
      </c>
      <c r="G175" s="2" t="s">
        <v>4</v>
      </c>
      <c r="H175" s="2" t="s">
        <v>5</v>
      </c>
    </row>
    <row r="176" spans="1:8" ht="15.75" customHeight="1" x14ac:dyDescent="0.25">
      <c r="A176" s="6"/>
      <c r="B176" s="106" t="s">
        <v>91</v>
      </c>
      <c r="C176" s="106" t="s">
        <v>40</v>
      </c>
      <c r="D176" s="106">
        <v>640</v>
      </c>
      <c r="E176" s="2">
        <v>480</v>
      </c>
      <c r="F176" s="7"/>
      <c r="G176" s="2">
        <f>SUM(D176:F176)</f>
        <v>1120</v>
      </c>
      <c r="H176" s="2">
        <v>1</v>
      </c>
    </row>
    <row r="177" spans="1:8" ht="15.75" customHeight="1" x14ac:dyDescent="0.25">
      <c r="A177" s="136" t="s">
        <v>37</v>
      </c>
      <c r="B177" s="137"/>
      <c r="C177" s="1"/>
      <c r="D177" s="1"/>
      <c r="E177" s="1"/>
      <c r="F177" s="1"/>
      <c r="G177" s="1"/>
      <c r="H177" s="1"/>
    </row>
    <row r="178" spans="1:8" ht="15.75" customHeight="1" x14ac:dyDescent="0.25">
      <c r="A178" s="6" t="s">
        <v>3</v>
      </c>
      <c r="B178" s="7" t="s">
        <v>1</v>
      </c>
      <c r="C178" s="2" t="s">
        <v>2</v>
      </c>
      <c r="D178" s="73" t="s">
        <v>43</v>
      </c>
      <c r="E178" s="73" t="s">
        <v>44</v>
      </c>
      <c r="F178" s="73" t="s">
        <v>45</v>
      </c>
      <c r="G178" s="2" t="s">
        <v>4</v>
      </c>
      <c r="H178" s="2" t="s">
        <v>5</v>
      </c>
    </row>
    <row r="179" spans="1:8" ht="15.75" customHeight="1" x14ac:dyDescent="0.25">
      <c r="A179" s="3"/>
      <c r="B179" s="106" t="s">
        <v>78</v>
      </c>
      <c r="C179" s="106" t="s">
        <v>48</v>
      </c>
      <c r="D179" s="106">
        <v>198</v>
      </c>
      <c r="E179" s="3">
        <v>0</v>
      </c>
      <c r="F179" s="3"/>
      <c r="G179" s="3">
        <f>SUM(D179:F179)</f>
        <v>198</v>
      </c>
      <c r="H179" s="3">
        <v>1</v>
      </c>
    </row>
    <row r="180" spans="1:8" ht="15.75" customHeight="1" x14ac:dyDescent="0.25">
      <c r="A180" s="136" t="s">
        <v>38</v>
      </c>
      <c r="B180" s="137"/>
      <c r="C180" s="1"/>
      <c r="D180" s="1"/>
      <c r="E180" s="1"/>
      <c r="F180" s="1"/>
      <c r="G180" s="1"/>
      <c r="H180" s="1"/>
    </row>
    <row r="181" spans="1:8" ht="15.75" customHeight="1" x14ac:dyDescent="0.25">
      <c r="A181" s="6" t="s">
        <v>3</v>
      </c>
      <c r="B181" s="7" t="s">
        <v>1</v>
      </c>
      <c r="C181" s="2" t="s">
        <v>2</v>
      </c>
      <c r="D181" s="73" t="s">
        <v>43</v>
      </c>
      <c r="E181" s="73" t="s">
        <v>44</v>
      </c>
      <c r="F181" s="73" t="s">
        <v>45</v>
      </c>
      <c r="G181" s="2" t="s">
        <v>4</v>
      </c>
      <c r="H181" s="2" t="s">
        <v>5</v>
      </c>
    </row>
    <row r="182" spans="1:8" ht="15.75" customHeight="1" x14ac:dyDescent="0.25">
      <c r="A182" s="3"/>
      <c r="B182" s="106" t="s">
        <v>82</v>
      </c>
      <c r="C182" s="106" t="s">
        <v>87</v>
      </c>
      <c r="D182" s="106">
        <v>832</v>
      </c>
      <c r="E182" s="3">
        <f>544*3</f>
        <v>1632</v>
      </c>
      <c r="F182" s="3"/>
      <c r="G182" s="3">
        <f>SUM(D182:F182)</f>
        <v>2464</v>
      </c>
      <c r="H182" s="3">
        <v>1</v>
      </c>
    </row>
    <row r="183" spans="1:8" ht="15.75" customHeight="1" x14ac:dyDescent="0.25">
      <c r="A183" s="136" t="s">
        <v>39</v>
      </c>
      <c r="B183" s="137"/>
      <c r="C183" s="1"/>
      <c r="D183" s="1"/>
      <c r="E183" s="1"/>
      <c r="F183" s="1"/>
      <c r="G183" s="1"/>
      <c r="H183" s="1"/>
    </row>
    <row r="184" spans="1:8" ht="15.75" customHeight="1" x14ac:dyDescent="0.25">
      <c r="A184" s="6" t="s">
        <v>3</v>
      </c>
      <c r="B184" s="7" t="s">
        <v>1</v>
      </c>
      <c r="C184" s="2" t="s">
        <v>2</v>
      </c>
      <c r="D184" s="73" t="s">
        <v>43</v>
      </c>
      <c r="E184" s="73" t="s">
        <v>44</v>
      </c>
      <c r="F184" s="73" t="s">
        <v>45</v>
      </c>
      <c r="G184" s="2" t="s">
        <v>4</v>
      </c>
      <c r="H184" s="2" t="s">
        <v>5</v>
      </c>
    </row>
    <row r="185" spans="1:8" ht="15.75" customHeight="1" x14ac:dyDescent="0.25">
      <c r="A185" s="3"/>
      <c r="B185" s="108" t="s">
        <v>83</v>
      </c>
      <c r="C185" s="108" t="s">
        <v>40</v>
      </c>
      <c r="D185" s="108">
        <v>220</v>
      </c>
      <c r="E185" s="3">
        <v>0</v>
      </c>
      <c r="F185" s="3"/>
      <c r="G185" s="3">
        <f>SUM(D185:F185)</f>
        <v>220</v>
      </c>
      <c r="H185" s="3">
        <v>2</v>
      </c>
    </row>
    <row r="186" spans="1:8" ht="15.75" customHeight="1" x14ac:dyDescent="0.25">
      <c r="A186" s="3"/>
      <c r="B186" s="108" t="s">
        <v>84</v>
      </c>
      <c r="C186" s="108" t="s">
        <v>87</v>
      </c>
      <c r="D186" s="108">
        <v>200</v>
      </c>
      <c r="E186" s="3">
        <f>196*3</f>
        <v>588</v>
      </c>
      <c r="F186" s="3"/>
      <c r="G186" s="3">
        <f>SUM(D186:F186)</f>
        <v>788</v>
      </c>
      <c r="H186" s="3">
        <v>1</v>
      </c>
    </row>
    <row r="187" spans="1:8" ht="15.75" customHeight="1" x14ac:dyDescent="0.25"/>
    <row r="188" spans="1:8" ht="15.75" customHeight="1" x14ac:dyDescent="0.25"/>
  </sheetData>
  <sortState ref="B22:G24">
    <sortCondition descending="1" ref="G22:G24"/>
  </sortState>
  <mergeCells count="5">
    <mergeCell ref="A183:B183"/>
    <mergeCell ref="A180:B180"/>
    <mergeCell ref="A177:B177"/>
    <mergeCell ref="A174:B174"/>
    <mergeCell ref="A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Latvijas kausa kopvērtējums ind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2020-02-11T08:44:49Z</dcterms:created>
  <dcterms:modified xsi:type="dcterms:W3CDTF">2020-12-13T19:12:43Z</dcterms:modified>
</cp:coreProperties>
</file>